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3425" activeTab="1"/>
  </bookViews>
  <sheets>
    <sheet name="Example 10 year projection" sheetId="1" r:id="rId1"/>
    <sheet name="template 10 year projection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<sst xmlns="http://schemas.openxmlformats.org/spreadsheetml/2006/main" count="86" uniqueCount="34">
  <si>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INCOME</t>
  </si>
  <si>
    <t>actual</t>
  </si>
  <si>
    <t>budget</t>
  </si>
  <si>
    <t xml:space="preserve"> </t>
  </si>
  <si>
    <t>projection</t>
  </si>
  <si>
    <t>TEN YEAR PROJECTION</t>
  </si>
  <si>
    <t>KEY STATISTICS</t>
  </si>
  <si>
    <t>EXPENSES</t>
  </si>
  <si>
    <t>Opening bank balance</t>
  </si>
  <si>
    <t>Closing bank balance</t>
  </si>
  <si>
    <t>Offertories</t>
  </si>
  <si>
    <t>Grants</t>
  </si>
  <si>
    <t>Number of partners</t>
  </si>
  <si>
    <t>Number of giving partners</t>
  </si>
  <si>
    <t>CPI</t>
  </si>
  <si>
    <t>Admin staff</t>
  </si>
  <si>
    <t>Office expenses</t>
  </si>
  <si>
    <t>Parish cost recoveries</t>
  </si>
  <si>
    <t>SURPLUS/DEFICIT on ministry activities</t>
  </si>
  <si>
    <t>MINISTRY ACTIVITIES</t>
  </si>
  <si>
    <t>Investment income</t>
  </si>
  <si>
    <t>Property expenses</t>
  </si>
  <si>
    <t>Rental income</t>
  </si>
  <si>
    <t>Major refurbishment</t>
  </si>
  <si>
    <t>TOTAL SURPLUS/DEFICIT</t>
  </si>
  <si>
    <t>SIGNIFICANT EVENTS</t>
  </si>
  <si>
    <t>Major mission planned</t>
  </si>
  <si>
    <t>Giving/giving partner/week</t>
  </si>
  <si>
    <t>Rector</t>
  </si>
  <si>
    <t>Assistant minister appointed</t>
  </si>
  <si>
    <t>Youth minister appointed</t>
  </si>
  <si>
    <t>New roof on church</t>
  </si>
  <si>
    <t xml:space="preserve">ANGLICAN PARISH OF ________________________________ </t>
  </si>
  <si>
    <t xml:space="preserve">ANGLICAN PARISH OF ST BRUCE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</si>
</sst>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7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:O4"/>
    </sheetView>
  </sheetViews>
  <sheetFormatPr defaultColWidth="9.140625" defaultRowHeight="12.75"/>
  <cols>
    <col min="1" max="1" width="34.57421875" style="0" customWidth="1"/>
    <col min="15" max="15" width="9.57421875" style="0" customWidth="1"/>
  </cols>
  <sheetData>
    <row r="1" spans="1:2" ht="12.75">
      <c r="A1" s="13" t="s">
        <v>33</v>
      </c>
      <c r="B1" s="14"/>
    </row>
    <row r="2" ht="12.75">
      <c r="A2" s="1" t="s">
        <v>5</v>
      </c>
    </row>
    <row r="4" spans="3:15" ht="12.75">
      <c r="C4" s="8">
        <v>2010</v>
      </c>
      <c r="D4" s="8">
        <v>2011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8">
        <v>2019</v>
      </c>
      <c r="M4" s="8">
        <v>2020</v>
      </c>
      <c r="N4" s="8">
        <v>2021</v>
      </c>
      <c r="O4" s="8">
        <v>2022</v>
      </c>
    </row>
    <row r="5" spans="3:15" ht="12.75">
      <c r="C5" s="9" t="s">
        <v>1</v>
      </c>
      <c r="D5" s="9" t="s">
        <v>2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</row>
    <row r="6" spans="1:5" ht="12.75">
      <c r="A6" t="s">
        <v>3</v>
      </c>
      <c r="E6" t="s">
        <v>3</v>
      </c>
    </row>
    <row r="7" ht="12.75">
      <c r="A7" s="1" t="s">
        <v>6</v>
      </c>
    </row>
    <row r="8" spans="1:15" ht="12.75">
      <c r="A8" t="s">
        <v>12</v>
      </c>
      <c r="C8" s="4">
        <v>100</v>
      </c>
      <c r="D8" s="4">
        <f>+C8*1.1</f>
        <v>110.00000000000001</v>
      </c>
      <c r="E8" s="4">
        <f aca="true" t="shared" si="0" ref="E8:O8">+D8*1.1</f>
        <v>121.00000000000003</v>
      </c>
      <c r="F8" s="4">
        <f t="shared" si="0"/>
        <v>133.10000000000005</v>
      </c>
      <c r="G8" s="4">
        <f t="shared" si="0"/>
        <v>146.41000000000008</v>
      </c>
      <c r="H8" s="4">
        <f t="shared" si="0"/>
        <v>161.0510000000001</v>
      </c>
      <c r="I8" s="4">
        <f t="shared" si="0"/>
        <v>177.15610000000012</v>
      </c>
      <c r="J8" s="4">
        <f t="shared" si="0"/>
        <v>194.87171000000015</v>
      </c>
      <c r="K8" s="4">
        <f t="shared" si="0"/>
        <v>214.3588810000002</v>
      </c>
      <c r="L8" s="4">
        <f t="shared" si="0"/>
        <v>235.79476910000022</v>
      </c>
      <c r="M8" s="4">
        <f t="shared" si="0"/>
        <v>259.37424601000026</v>
      </c>
      <c r="N8" s="4">
        <f t="shared" si="0"/>
        <v>285.3116706110003</v>
      </c>
      <c r="O8" s="4">
        <f t="shared" si="0"/>
        <v>313.84283767210036</v>
      </c>
    </row>
    <row r="9" spans="1:15" ht="12.75">
      <c r="A9" t="s">
        <v>13</v>
      </c>
      <c r="C9" s="4">
        <v>70</v>
      </c>
      <c r="D9" s="4">
        <f>+C9*1.1</f>
        <v>77</v>
      </c>
      <c r="E9" s="4">
        <f aca="true" t="shared" si="1" ref="E9:O9">+D9*1.1</f>
        <v>84.7</v>
      </c>
      <c r="F9" s="4">
        <f t="shared" si="1"/>
        <v>93.17000000000002</v>
      </c>
      <c r="G9" s="4">
        <f t="shared" si="1"/>
        <v>102.48700000000002</v>
      </c>
      <c r="H9" s="4">
        <f t="shared" si="1"/>
        <v>112.73570000000004</v>
      </c>
      <c r="I9" s="4">
        <f t="shared" si="1"/>
        <v>124.00927000000006</v>
      </c>
      <c r="J9" s="4">
        <f t="shared" si="1"/>
        <v>136.41019700000007</v>
      </c>
      <c r="K9" s="4">
        <f t="shared" si="1"/>
        <v>150.05121670000008</v>
      </c>
      <c r="L9" s="4">
        <f t="shared" si="1"/>
        <v>165.0563383700001</v>
      </c>
      <c r="M9" s="4">
        <f t="shared" si="1"/>
        <v>181.56197220700014</v>
      </c>
      <c r="N9" s="4">
        <f t="shared" si="1"/>
        <v>199.71816942770016</v>
      </c>
      <c r="O9" s="4">
        <f t="shared" si="1"/>
        <v>219.6899863704702</v>
      </c>
    </row>
    <row r="10" spans="1:15" ht="12.75">
      <c r="A10" t="s">
        <v>27</v>
      </c>
      <c r="C10" s="3">
        <v>25</v>
      </c>
      <c r="D10" s="3">
        <f aca="true" t="shared" si="2" ref="D10:O10">+C10*(1+(D11))</f>
        <v>26</v>
      </c>
      <c r="E10" s="3">
        <f t="shared" si="2"/>
        <v>27.04</v>
      </c>
      <c r="F10" s="3">
        <f t="shared" si="2"/>
        <v>28.1216</v>
      </c>
      <c r="G10" s="3">
        <f t="shared" si="2"/>
        <v>29.246464000000003</v>
      </c>
      <c r="H10" s="3">
        <f t="shared" si="2"/>
        <v>30.416322560000005</v>
      </c>
      <c r="I10" s="3">
        <f t="shared" si="2"/>
        <v>31.632975462400005</v>
      </c>
      <c r="J10" s="3">
        <f t="shared" si="2"/>
        <v>32.898294480896006</v>
      </c>
      <c r="K10" s="3">
        <f t="shared" si="2"/>
        <v>34.214226260131845</v>
      </c>
      <c r="L10" s="3">
        <f t="shared" si="2"/>
        <v>35.58279531053712</v>
      </c>
      <c r="M10" s="3">
        <f t="shared" si="2"/>
        <v>37.00610712295861</v>
      </c>
      <c r="N10" s="3">
        <f t="shared" si="2"/>
        <v>38.48635140787696</v>
      </c>
      <c r="O10" s="3">
        <f t="shared" si="2"/>
        <v>40.02580546419204</v>
      </c>
    </row>
    <row r="11" spans="1:15" ht="12.75">
      <c r="A11" t="s">
        <v>14</v>
      </c>
      <c r="C11" s="2">
        <v>0.04</v>
      </c>
      <c r="D11" s="2">
        <v>0.04</v>
      </c>
      <c r="E11" s="2">
        <v>0.04</v>
      </c>
      <c r="F11" s="2">
        <v>0.04</v>
      </c>
      <c r="G11" s="2">
        <v>0.04</v>
      </c>
      <c r="H11" s="2">
        <v>0.04</v>
      </c>
      <c r="I11" s="2">
        <v>0.04</v>
      </c>
      <c r="J11" s="2">
        <v>0.04</v>
      </c>
      <c r="K11" s="2">
        <v>0.04</v>
      </c>
      <c r="L11" s="2">
        <v>0.04</v>
      </c>
      <c r="M11" s="2">
        <v>0.04</v>
      </c>
      <c r="N11" s="2">
        <v>0.04</v>
      </c>
      <c r="O11" s="2">
        <v>0.04</v>
      </c>
    </row>
    <row r="12" ht="12.75">
      <c r="C12" s="2"/>
    </row>
    <row r="13" ht="12.75">
      <c r="A13" s="1" t="s">
        <v>19</v>
      </c>
    </row>
    <row r="14" ht="12.75">
      <c r="A14" s="1" t="s">
        <v>0</v>
      </c>
    </row>
    <row r="15" spans="1:15" ht="12.75">
      <c r="A15" t="s">
        <v>10</v>
      </c>
      <c r="C15" s="5">
        <f>+C9*C10*52</f>
        <v>91000</v>
      </c>
      <c r="D15" s="5">
        <f aca="true" t="shared" si="3" ref="D15:O15">+D9*D10*52</f>
        <v>104104</v>
      </c>
      <c r="E15" s="5">
        <f t="shared" si="3"/>
        <v>119094.976</v>
      </c>
      <c r="F15" s="5">
        <f t="shared" si="3"/>
        <v>136244.65254400004</v>
      </c>
      <c r="G15" s="5">
        <f t="shared" si="3"/>
        <v>155863.88251033606</v>
      </c>
      <c r="H15" s="5">
        <f t="shared" si="3"/>
        <v>178308.2815918245</v>
      </c>
      <c r="I15" s="5">
        <f t="shared" si="3"/>
        <v>203984.6741410472</v>
      </c>
      <c r="J15" s="5">
        <f t="shared" si="3"/>
        <v>233358.46721735803</v>
      </c>
      <c r="K15" s="5">
        <f t="shared" si="3"/>
        <v>266962.08649665763</v>
      </c>
      <c r="L15" s="5">
        <f t="shared" si="3"/>
        <v>305404.62695217633</v>
      </c>
      <c r="M15" s="5">
        <f t="shared" si="3"/>
        <v>349382.8932332898</v>
      </c>
      <c r="N15" s="5">
        <f t="shared" si="3"/>
        <v>399694.0298588836</v>
      </c>
      <c r="O15" s="5">
        <f t="shared" si="3"/>
        <v>457249.97015856294</v>
      </c>
    </row>
    <row r="16" spans="1:15" ht="12.75">
      <c r="A16" t="s">
        <v>11</v>
      </c>
      <c r="C16" s="5">
        <v>20000</v>
      </c>
      <c r="D16" s="5">
        <v>15000</v>
      </c>
      <c r="E16" s="5">
        <v>10000</v>
      </c>
      <c r="F16" s="5">
        <v>5000</v>
      </c>
      <c r="G16" s="5"/>
      <c r="H16" s="5"/>
      <c r="I16" s="5"/>
      <c r="J16" s="5"/>
      <c r="K16" s="5"/>
      <c r="L16" s="5"/>
      <c r="M16" s="5"/>
      <c r="N16" s="5"/>
      <c r="O16" s="5"/>
    </row>
    <row r="17" spans="3:15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ht="12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ht="12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2.75">
      <c r="C20" s="6">
        <f aca="true" t="shared" si="4" ref="C20:O20">SUM(C15:C19)</f>
        <v>111000</v>
      </c>
      <c r="D20" s="6">
        <f t="shared" si="4"/>
        <v>119104</v>
      </c>
      <c r="E20" s="6">
        <f t="shared" si="4"/>
        <v>129094.976</v>
      </c>
      <c r="F20" s="6">
        <f t="shared" si="4"/>
        <v>141244.65254400004</v>
      </c>
      <c r="G20" s="6">
        <f t="shared" si="4"/>
        <v>155863.88251033606</v>
      </c>
      <c r="H20" s="6">
        <f t="shared" si="4"/>
        <v>178308.2815918245</v>
      </c>
      <c r="I20" s="6">
        <f t="shared" si="4"/>
        <v>203984.6741410472</v>
      </c>
      <c r="J20" s="6">
        <f t="shared" si="4"/>
        <v>233358.46721735803</v>
      </c>
      <c r="K20" s="6">
        <f t="shared" si="4"/>
        <v>266962.08649665763</v>
      </c>
      <c r="L20" s="6">
        <f t="shared" si="4"/>
        <v>305404.62695217633</v>
      </c>
      <c r="M20" s="6">
        <f t="shared" si="4"/>
        <v>349382.8932332898</v>
      </c>
      <c r="N20" s="6">
        <f t="shared" si="4"/>
        <v>399694.0298588836</v>
      </c>
      <c r="O20" s="6">
        <f t="shared" si="4"/>
        <v>457249.97015856294</v>
      </c>
    </row>
    <row r="21" spans="1:15" ht="12.75">
      <c r="A21" s="1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t="s">
        <v>28</v>
      </c>
      <c r="C22" s="5">
        <v>65000</v>
      </c>
      <c r="D22" s="5">
        <f>(+C22*D$11)+C22</f>
        <v>67600</v>
      </c>
      <c r="E22" s="5">
        <f aca="true" t="shared" si="5" ref="E22:O22">(+D22*E$11)+D22</f>
        <v>70304</v>
      </c>
      <c r="F22" s="5">
        <f t="shared" si="5"/>
        <v>73116.16</v>
      </c>
      <c r="G22" s="5">
        <f t="shared" si="5"/>
        <v>76040.8064</v>
      </c>
      <c r="H22" s="5">
        <f t="shared" si="5"/>
        <v>79082.438656</v>
      </c>
      <c r="I22" s="5">
        <f t="shared" si="5"/>
        <v>82245.73620224</v>
      </c>
      <c r="J22" s="5">
        <f t="shared" si="5"/>
        <v>85535.5656503296</v>
      </c>
      <c r="K22" s="5">
        <f t="shared" si="5"/>
        <v>88956.98827634279</v>
      </c>
      <c r="L22" s="5">
        <f t="shared" si="5"/>
        <v>92515.2678073965</v>
      </c>
      <c r="M22" s="5">
        <f t="shared" si="5"/>
        <v>96215.87851969237</v>
      </c>
      <c r="N22" s="5">
        <f t="shared" si="5"/>
        <v>100064.51366048006</v>
      </c>
      <c r="O22" s="5">
        <f t="shared" si="5"/>
        <v>104067.09420689927</v>
      </c>
    </row>
    <row r="23" spans="1:15" ht="12.75">
      <c r="A23" t="s">
        <v>15</v>
      </c>
      <c r="C23" s="5">
        <v>5000</v>
      </c>
      <c r="D23" s="5">
        <f aca="true" t="shared" si="6" ref="D23:O27">(+C23*D$11)+C23</f>
        <v>5200</v>
      </c>
      <c r="E23" s="5">
        <f t="shared" si="6"/>
        <v>5408</v>
      </c>
      <c r="F23" s="5">
        <f t="shared" si="6"/>
        <v>5624.32</v>
      </c>
      <c r="G23" s="5">
        <f t="shared" si="6"/>
        <v>5849.292799999999</v>
      </c>
      <c r="H23" s="5">
        <f t="shared" si="6"/>
        <v>6083.264511999999</v>
      </c>
      <c r="I23" s="5">
        <f t="shared" si="6"/>
        <v>6326.595092479999</v>
      </c>
      <c r="J23" s="5">
        <f t="shared" si="6"/>
        <v>6579.658896179199</v>
      </c>
      <c r="K23" s="5">
        <f t="shared" si="6"/>
        <v>6842.845252026366</v>
      </c>
      <c r="L23" s="5">
        <f t="shared" si="6"/>
        <v>7116.559062107421</v>
      </c>
      <c r="M23" s="5">
        <f t="shared" si="6"/>
        <v>7401.221424591718</v>
      </c>
      <c r="N23" s="5">
        <f t="shared" si="6"/>
        <v>7697.270281575386</v>
      </c>
      <c r="O23" s="5">
        <f t="shared" si="6"/>
        <v>8005.161092838402</v>
      </c>
    </row>
    <row r="24" spans="1:15" ht="12.75">
      <c r="A24" t="s">
        <v>17</v>
      </c>
      <c r="C24" s="5">
        <v>12000</v>
      </c>
      <c r="D24" s="5">
        <f t="shared" si="6"/>
        <v>12480</v>
      </c>
      <c r="E24" s="5">
        <f t="shared" si="6"/>
        <v>12979.2</v>
      </c>
      <c r="F24" s="5">
        <f t="shared" si="6"/>
        <v>13498.368</v>
      </c>
      <c r="G24" s="5">
        <f t="shared" si="6"/>
        <v>14038.30272</v>
      </c>
      <c r="H24" s="5">
        <f t="shared" si="6"/>
        <v>14599.8348288</v>
      </c>
      <c r="I24" s="5">
        <f t="shared" si="6"/>
        <v>15183.828221952</v>
      </c>
      <c r="J24" s="5">
        <f t="shared" si="6"/>
        <v>15791.18135083008</v>
      </c>
      <c r="K24" s="5">
        <f t="shared" si="6"/>
        <v>16422.828604863284</v>
      </c>
      <c r="L24" s="5">
        <f t="shared" si="6"/>
        <v>17079.741749057815</v>
      </c>
      <c r="M24" s="5">
        <f t="shared" si="6"/>
        <v>17762.93141902013</v>
      </c>
      <c r="N24" s="5">
        <f t="shared" si="6"/>
        <v>18473.448675780935</v>
      </c>
      <c r="O24" s="5">
        <f t="shared" si="6"/>
        <v>19212.386622812173</v>
      </c>
    </row>
    <row r="25" spans="1:15" ht="12.75">
      <c r="A25" t="s">
        <v>16</v>
      </c>
      <c r="C25" s="5">
        <v>27000</v>
      </c>
      <c r="D25" s="5">
        <f t="shared" si="6"/>
        <v>28080</v>
      </c>
      <c r="E25" s="5">
        <f t="shared" si="6"/>
        <v>29203.2</v>
      </c>
      <c r="F25" s="5">
        <f t="shared" si="6"/>
        <v>30371.328</v>
      </c>
      <c r="G25" s="5">
        <f t="shared" si="6"/>
        <v>31586.18112</v>
      </c>
      <c r="H25" s="5">
        <f t="shared" si="6"/>
        <v>32849.6283648</v>
      </c>
      <c r="I25" s="5">
        <f t="shared" si="6"/>
        <v>34163.613499392006</v>
      </c>
      <c r="J25" s="5">
        <f t="shared" si="6"/>
        <v>35530.158039367685</v>
      </c>
      <c r="K25" s="5">
        <f t="shared" si="6"/>
        <v>36951.36436094239</v>
      </c>
      <c r="L25" s="5">
        <f t="shared" si="6"/>
        <v>38429.41893538008</v>
      </c>
      <c r="M25" s="5">
        <f t="shared" si="6"/>
        <v>39966.59569279529</v>
      </c>
      <c r="N25" s="5">
        <f t="shared" si="6"/>
        <v>41565.2595205071</v>
      </c>
      <c r="O25" s="5">
        <f t="shared" si="6"/>
        <v>43227.86990132738</v>
      </c>
    </row>
    <row r="26" spans="1:15" ht="12.75">
      <c r="A26" t="s">
        <v>29</v>
      </c>
      <c r="C26" s="5"/>
      <c r="D26" s="5"/>
      <c r="E26" s="5"/>
      <c r="F26" s="5"/>
      <c r="G26" s="5">
        <v>76000</v>
      </c>
      <c r="H26" s="5">
        <f t="shared" si="6"/>
        <v>79040</v>
      </c>
      <c r="I26" s="5">
        <f t="shared" si="6"/>
        <v>82201.6</v>
      </c>
      <c r="J26" s="5">
        <f t="shared" si="6"/>
        <v>85489.664</v>
      </c>
      <c r="K26" s="5">
        <f t="shared" si="6"/>
        <v>88909.25056</v>
      </c>
      <c r="L26" s="5">
        <f t="shared" si="6"/>
        <v>92465.6205824</v>
      </c>
      <c r="M26" s="5">
        <f t="shared" si="6"/>
        <v>96164.24540569601</v>
      </c>
      <c r="N26" s="5">
        <f t="shared" si="6"/>
        <v>100010.81522192385</v>
      </c>
      <c r="O26" s="5">
        <f t="shared" si="6"/>
        <v>104011.24783080081</v>
      </c>
    </row>
    <row r="27" spans="1:15" ht="12.75">
      <c r="A27" t="s">
        <v>30</v>
      </c>
      <c r="C27" s="5"/>
      <c r="D27" s="5"/>
      <c r="E27" s="5"/>
      <c r="F27" s="5"/>
      <c r="G27" s="5"/>
      <c r="H27" s="5"/>
      <c r="I27" s="5"/>
      <c r="J27" s="5"/>
      <c r="K27" s="5">
        <v>60000</v>
      </c>
      <c r="L27" s="5">
        <f t="shared" si="6"/>
        <v>62400</v>
      </c>
      <c r="M27" s="5">
        <f t="shared" si="6"/>
        <v>64896</v>
      </c>
      <c r="N27" s="5">
        <f t="shared" si="6"/>
        <v>67491.84</v>
      </c>
      <c r="O27" s="5">
        <f t="shared" si="6"/>
        <v>70191.51359999999</v>
      </c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6">
        <f>SUM(C22:C30)</f>
        <v>109000</v>
      </c>
      <c r="D31" s="6">
        <f aca="true" t="shared" si="7" ref="D31:O31">SUM(D22:D30)</f>
        <v>113360</v>
      </c>
      <c r="E31" s="6">
        <f t="shared" si="7"/>
        <v>117894.4</v>
      </c>
      <c r="F31" s="6">
        <f t="shared" si="7"/>
        <v>122610.176</v>
      </c>
      <c r="G31" s="6">
        <f t="shared" si="7"/>
        <v>203514.58304</v>
      </c>
      <c r="H31" s="6">
        <f t="shared" si="7"/>
        <v>211655.1663616</v>
      </c>
      <c r="I31" s="6">
        <f t="shared" si="7"/>
        <v>220121.37301606403</v>
      </c>
      <c r="J31" s="6">
        <f t="shared" si="7"/>
        <v>228926.22793670656</v>
      </c>
      <c r="K31" s="6">
        <f t="shared" si="7"/>
        <v>298083.27705417486</v>
      </c>
      <c r="L31" s="6">
        <f t="shared" si="7"/>
        <v>310006.60813634185</v>
      </c>
      <c r="M31" s="6">
        <f t="shared" si="7"/>
        <v>322406.8724617955</v>
      </c>
      <c r="N31" s="6">
        <f t="shared" si="7"/>
        <v>335303.14736026735</v>
      </c>
      <c r="O31" s="6">
        <f t="shared" si="7"/>
        <v>348715.27325467806</v>
      </c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 t="s">
        <v>18</v>
      </c>
      <c r="C33" s="6">
        <f>+C20-C31</f>
        <v>2000</v>
      </c>
      <c r="D33" s="6">
        <f aca="true" t="shared" si="8" ref="D33:O33">+D20-D31</f>
        <v>5744</v>
      </c>
      <c r="E33" s="6">
        <f t="shared" si="8"/>
        <v>11200.576000000001</v>
      </c>
      <c r="F33" s="6">
        <f t="shared" si="8"/>
        <v>18634.476544000034</v>
      </c>
      <c r="G33" s="6">
        <f t="shared" si="8"/>
        <v>-47650.70052966394</v>
      </c>
      <c r="H33" s="6">
        <f t="shared" si="8"/>
        <v>-33346.8847697755</v>
      </c>
      <c r="I33" s="6">
        <f t="shared" si="8"/>
        <v>-16136.698875016824</v>
      </c>
      <c r="J33" s="6">
        <f t="shared" si="8"/>
        <v>4432.239280651469</v>
      </c>
      <c r="K33" s="6">
        <f t="shared" si="8"/>
        <v>-31121.190557517228</v>
      </c>
      <c r="L33" s="6">
        <f t="shared" si="8"/>
        <v>-4601.981184165517</v>
      </c>
      <c r="M33" s="6">
        <f t="shared" si="8"/>
        <v>26976.02077149431</v>
      </c>
      <c r="N33" s="6">
        <f t="shared" si="8"/>
        <v>64390.882498616236</v>
      </c>
      <c r="O33" s="6">
        <f t="shared" si="8"/>
        <v>108534.69690388488</v>
      </c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t="s">
        <v>20</v>
      </c>
      <c r="C35" s="5">
        <v>10000</v>
      </c>
      <c r="D35" s="5">
        <f aca="true" t="shared" si="9" ref="D35:O35">(+C35*D$11)+C35</f>
        <v>10400</v>
      </c>
      <c r="E35" s="5">
        <f t="shared" si="9"/>
        <v>10816</v>
      </c>
      <c r="F35" s="5">
        <f t="shared" si="9"/>
        <v>11248.64</v>
      </c>
      <c r="G35" s="5">
        <f t="shared" si="9"/>
        <v>11698.585599999999</v>
      </c>
      <c r="H35" s="5">
        <f t="shared" si="9"/>
        <v>12166.529023999998</v>
      </c>
      <c r="I35" s="5">
        <f t="shared" si="9"/>
        <v>12653.190184959998</v>
      </c>
      <c r="J35" s="5">
        <f t="shared" si="9"/>
        <v>13159.317792358397</v>
      </c>
      <c r="K35" s="5">
        <f t="shared" si="9"/>
        <v>13685.690504052733</v>
      </c>
      <c r="L35" s="5">
        <f t="shared" si="9"/>
        <v>14233.118124214841</v>
      </c>
      <c r="M35" s="5">
        <f t="shared" si="9"/>
        <v>14802.442849183435</v>
      </c>
      <c r="N35" s="5">
        <f t="shared" si="9"/>
        <v>15394.540563150773</v>
      </c>
      <c r="O35" s="5">
        <f t="shared" si="9"/>
        <v>16010.322185676803</v>
      </c>
    </row>
    <row r="36" spans="1:15" ht="12.75">
      <c r="A36" t="s">
        <v>22</v>
      </c>
      <c r="C36" s="5">
        <v>2000</v>
      </c>
      <c r="D36" s="5">
        <f aca="true" t="shared" si="10" ref="D36:O36">(+C36*D$11)+C36</f>
        <v>2080</v>
      </c>
      <c r="E36" s="5">
        <f t="shared" si="10"/>
        <v>2163.2</v>
      </c>
      <c r="F36" s="5">
        <f t="shared" si="10"/>
        <v>2249.7279999999996</v>
      </c>
      <c r="G36" s="5">
        <f t="shared" si="10"/>
        <v>2339.71712</v>
      </c>
      <c r="H36" s="5">
        <f t="shared" si="10"/>
        <v>2433.3058048</v>
      </c>
      <c r="I36" s="5">
        <f t="shared" si="10"/>
        <v>2530.638036992</v>
      </c>
      <c r="J36" s="5">
        <f t="shared" si="10"/>
        <v>2631.86355847168</v>
      </c>
      <c r="K36" s="5">
        <f t="shared" si="10"/>
        <v>2737.1381008105473</v>
      </c>
      <c r="L36" s="5">
        <f t="shared" si="10"/>
        <v>2846.623624842969</v>
      </c>
      <c r="M36" s="5">
        <f t="shared" si="10"/>
        <v>2960.488569836688</v>
      </c>
      <c r="N36" s="5">
        <f t="shared" si="10"/>
        <v>3078.9081126301553</v>
      </c>
      <c r="O36" s="5">
        <f t="shared" si="10"/>
        <v>3202.0644371353615</v>
      </c>
    </row>
    <row r="37" spans="1:15" ht="12.75">
      <c r="A37" t="s">
        <v>21</v>
      </c>
      <c r="C37" s="5">
        <v>-8000</v>
      </c>
      <c r="D37" s="5">
        <f aca="true" t="shared" si="11" ref="D37:O37">(+C37*D$11)+C37</f>
        <v>-8320</v>
      </c>
      <c r="E37" s="5">
        <f t="shared" si="11"/>
        <v>-8652.8</v>
      </c>
      <c r="F37" s="5">
        <f t="shared" si="11"/>
        <v>-8998.911999999998</v>
      </c>
      <c r="G37" s="5">
        <f t="shared" si="11"/>
        <v>-9358.86848</v>
      </c>
      <c r="H37" s="5">
        <f t="shared" si="11"/>
        <v>-9733.2232192</v>
      </c>
      <c r="I37" s="5">
        <f t="shared" si="11"/>
        <v>-10122.552147968</v>
      </c>
      <c r="J37" s="5">
        <f t="shared" si="11"/>
        <v>-10527.45423388672</v>
      </c>
      <c r="K37" s="5">
        <f t="shared" si="11"/>
        <v>-10948.552403242189</v>
      </c>
      <c r="L37" s="5">
        <f t="shared" si="11"/>
        <v>-11386.494499371876</v>
      </c>
      <c r="M37" s="5">
        <f t="shared" si="11"/>
        <v>-11841.954279346752</v>
      </c>
      <c r="N37" s="5">
        <f t="shared" si="11"/>
        <v>-12315.632450520621</v>
      </c>
      <c r="O37" s="5">
        <f t="shared" si="11"/>
        <v>-12808.257748541446</v>
      </c>
    </row>
    <row r="38" spans="1:15" ht="12.75">
      <c r="A38" t="s">
        <v>23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-100000</v>
      </c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 thickBot="1">
      <c r="A42" s="1" t="s">
        <v>24</v>
      </c>
      <c r="C42" s="7">
        <f>SUM(C33:C41)</f>
        <v>6000</v>
      </c>
      <c r="D42" s="7">
        <f aca="true" t="shared" si="12" ref="D42:O42">SUM(D33:D41)</f>
        <v>9904</v>
      </c>
      <c r="E42" s="7">
        <f t="shared" si="12"/>
        <v>15526.976000000002</v>
      </c>
      <c r="F42" s="7">
        <f t="shared" si="12"/>
        <v>23133.932544000032</v>
      </c>
      <c r="G42" s="7">
        <f t="shared" si="12"/>
        <v>-42971.26628966394</v>
      </c>
      <c r="H42" s="7">
        <f t="shared" si="12"/>
        <v>-28480.2731601755</v>
      </c>
      <c r="I42" s="7">
        <f t="shared" si="12"/>
        <v>-11075.422801032826</v>
      </c>
      <c r="J42" s="7">
        <f t="shared" si="12"/>
        <v>9695.966397594826</v>
      </c>
      <c r="K42" s="7">
        <f t="shared" si="12"/>
        <v>-25646.914355896137</v>
      </c>
      <c r="L42" s="7">
        <f t="shared" si="12"/>
        <v>1091.2660655204163</v>
      </c>
      <c r="M42" s="7">
        <f t="shared" si="12"/>
        <v>32896.99791116768</v>
      </c>
      <c r="N42" s="7">
        <f t="shared" si="12"/>
        <v>70548.69872387656</v>
      </c>
      <c r="O42" s="7">
        <f t="shared" si="12"/>
        <v>14938.825778155588</v>
      </c>
    </row>
    <row r="43" spans="3:15" ht="13.5" thickTop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t="s">
        <v>8</v>
      </c>
      <c r="C44" s="5">
        <v>20000</v>
      </c>
      <c r="D44" s="5">
        <f>+C46</f>
        <v>18000</v>
      </c>
      <c r="E44" s="5">
        <f aca="true" t="shared" si="13" ref="E44:O44">+D46</f>
        <v>22384</v>
      </c>
      <c r="F44" s="5">
        <f t="shared" si="13"/>
        <v>28506.176000000003</v>
      </c>
      <c r="G44" s="5">
        <f t="shared" si="13"/>
        <v>36632.300544000034</v>
      </c>
      <c r="H44" s="5">
        <f t="shared" si="13"/>
        <v>-28932.963569663938</v>
      </c>
      <c r="I44" s="5">
        <f t="shared" si="13"/>
        <v>-13880.4383313755</v>
      </c>
      <c r="J44" s="5">
        <f t="shared" si="13"/>
        <v>4108.4054209191745</v>
      </c>
      <c r="K44" s="5">
        <f t="shared" si="13"/>
        <v>25487.147748424904</v>
      </c>
      <c r="L44" s="5">
        <f t="shared" si="13"/>
        <v>-9224.085751032853</v>
      </c>
      <c r="M44" s="5">
        <f t="shared" si="13"/>
        <v>18171.00781457823</v>
      </c>
      <c r="N44" s="5">
        <f t="shared" si="13"/>
        <v>50659.929330187806</v>
      </c>
      <c r="O44" s="5">
        <f t="shared" si="13"/>
        <v>89022.1473996575</v>
      </c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t="s">
        <v>9</v>
      </c>
      <c r="C46" s="5">
        <f aca="true" t="shared" si="14" ref="C46:O46">+C42+C24</f>
        <v>18000</v>
      </c>
      <c r="D46" s="5">
        <f t="shared" si="14"/>
        <v>22384</v>
      </c>
      <c r="E46" s="5">
        <f t="shared" si="14"/>
        <v>28506.176000000003</v>
      </c>
      <c r="F46" s="5">
        <f t="shared" si="14"/>
        <v>36632.300544000034</v>
      </c>
      <c r="G46" s="5">
        <f t="shared" si="14"/>
        <v>-28932.963569663938</v>
      </c>
      <c r="H46" s="5">
        <f t="shared" si="14"/>
        <v>-13880.4383313755</v>
      </c>
      <c r="I46" s="5">
        <f t="shared" si="14"/>
        <v>4108.4054209191745</v>
      </c>
      <c r="J46" s="5">
        <f t="shared" si="14"/>
        <v>25487.147748424904</v>
      </c>
      <c r="K46" s="5">
        <f t="shared" si="14"/>
        <v>-9224.085751032853</v>
      </c>
      <c r="L46" s="5">
        <f t="shared" si="14"/>
        <v>18171.00781457823</v>
      </c>
      <c r="M46" s="5">
        <f t="shared" si="14"/>
        <v>50659.929330187806</v>
      </c>
      <c r="N46" s="5">
        <f t="shared" si="14"/>
        <v>89022.1473996575</v>
      </c>
      <c r="O46" s="5">
        <f t="shared" si="14"/>
        <v>34151.212400967765</v>
      </c>
    </row>
    <row r="48" ht="12.75">
      <c r="A48" s="1" t="s">
        <v>25</v>
      </c>
    </row>
    <row r="50" spans="1:5" ht="12.75">
      <c r="A50">
        <v>2008</v>
      </c>
      <c r="E50" t="s">
        <v>26</v>
      </c>
    </row>
    <row r="51" spans="1:15" ht="12.75">
      <c r="A51">
        <v>2018</v>
      </c>
      <c r="O51" t="s">
        <v>31</v>
      </c>
    </row>
  </sheetData>
  <sheetProtection/>
  <mergeCells count="1">
    <mergeCell ref="A1:B1"/>
  </mergeCells>
  <printOptions/>
  <pageMargins left="0.984251968503937" right="0.1968503937007874" top="0.5118110236220472" bottom="0.31496062992125984" header="0.2755905511811024" footer="0.275590551181102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" sqref="C4:O4"/>
    </sheetView>
  </sheetViews>
  <sheetFormatPr defaultColWidth="9.140625" defaultRowHeight="12.75"/>
  <cols>
    <col min="1" max="1" width="34.57421875" style="0" customWidth="1"/>
    <col min="15" max="15" width="9.57421875" style="0" customWidth="1"/>
  </cols>
  <sheetData>
    <row r="1" spans="1:2" ht="12.75">
      <c r="A1" s="13" t="s">
        <v>32</v>
      </c>
      <c r="B1" s="14"/>
    </row>
    <row r="2" ht="12.75">
      <c r="A2" s="1" t="s">
        <v>5</v>
      </c>
    </row>
    <row r="4" spans="3:15" ht="12.75">
      <c r="C4" s="8">
        <v>2010</v>
      </c>
      <c r="D4" s="8">
        <v>2011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8">
        <v>2019</v>
      </c>
      <c r="M4" s="8">
        <v>2020</v>
      </c>
      <c r="N4" s="8">
        <v>2021</v>
      </c>
      <c r="O4" s="8">
        <v>2022</v>
      </c>
    </row>
    <row r="5" spans="3:15" ht="12.75">
      <c r="C5" s="9" t="s">
        <v>1</v>
      </c>
      <c r="D5" s="9" t="s">
        <v>2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9" t="s">
        <v>4</v>
      </c>
      <c r="N5" s="9" t="s">
        <v>4</v>
      </c>
      <c r="O5" s="9" t="s">
        <v>4</v>
      </c>
    </row>
    <row r="6" spans="1:5" ht="12.75">
      <c r="A6" t="s">
        <v>3</v>
      </c>
      <c r="E6" t="s">
        <v>3</v>
      </c>
    </row>
    <row r="7" ht="12.75">
      <c r="A7" s="1" t="s">
        <v>6</v>
      </c>
    </row>
    <row r="8" spans="1:15" ht="12.75">
      <c r="A8" t="s">
        <v>12</v>
      </c>
      <c r="C8" s="11"/>
      <c r="D8" s="4">
        <f aca="true" t="shared" si="0" ref="D8:O8">+C8*1.1</f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</row>
    <row r="9" spans="1:15" ht="12.75">
      <c r="A9" t="s">
        <v>13</v>
      </c>
      <c r="C9" s="11"/>
      <c r="D9" s="4">
        <f aca="true" t="shared" si="1" ref="D9:O9">+C9*1.1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</row>
    <row r="10" spans="1:15" ht="12.75">
      <c r="A10" t="s">
        <v>27</v>
      </c>
      <c r="C10" s="12"/>
      <c r="D10" s="3">
        <f aca="true" t="shared" si="2" ref="D10:O10">+C10*(1+(D11))</f>
        <v>0</v>
      </c>
      <c r="E10" s="3">
        <f t="shared" si="2"/>
        <v>0</v>
      </c>
      <c r="F10" s="3">
        <f t="shared" si="2"/>
        <v>0</v>
      </c>
      <c r="G10" s="3">
        <f t="shared" si="2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3">
        <f t="shared" si="2"/>
        <v>0</v>
      </c>
      <c r="O10" s="3">
        <f t="shared" si="2"/>
        <v>0</v>
      </c>
    </row>
    <row r="11" spans="1:15" ht="12.75">
      <c r="A11" t="s">
        <v>14</v>
      </c>
      <c r="C11" s="2">
        <v>0.04</v>
      </c>
      <c r="D11" s="2">
        <v>0.04</v>
      </c>
      <c r="E11" s="2">
        <v>0.04</v>
      </c>
      <c r="F11" s="2">
        <v>0.04</v>
      </c>
      <c r="G11" s="2">
        <v>0.04</v>
      </c>
      <c r="H11" s="2">
        <v>0.04</v>
      </c>
      <c r="I11" s="2">
        <v>0.04</v>
      </c>
      <c r="J11" s="2">
        <v>0.04</v>
      </c>
      <c r="K11" s="2">
        <v>0.04</v>
      </c>
      <c r="L11" s="2">
        <v>0.04</v>
      </c>
      <c r="M11" s="2">
        <v>0.04</v>
      </c>
      <c r="N11" s="2">
        <v>0.04</v>
      </c>
      <c r="O11" s="2">
        <v>0.04</v>
      </c>
    </row>
    <row r="12" ht="12.75">
      <c r="C12" s="2"/>
    </row>
    <row r="13" ht="12.75">
      <c r="A13" s="1" t="s">
        <v>19</v>
      </c>
    </row>
    <row r="14" ht="12.75">
      <c r="A14" s="1" t="s">
        <v>0</v>
      </c>
    </row>
    <row r="15" spans="1:15" ht="12.75">
      <c r="A15" t="s">
        <v>10</v>
      </c>
      <c r="C15" s="5">
        <f aca="true" t="shared" si="3" ref="C15:O15">+C9*C10*52</f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5">
        <f t="shared" si="3"/>
        <v>0</v>
      </c>
      <c r="O15" s="5">
        <f t="shared" si="3"/>
        <v>0</v>
      </c>
    </row>
    <row r="16" spans="1:15" ht="12.75">
      <c r="A16" t="s">
        <v>11</v>
      </c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ht="12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ht="12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2.75">
      <c r="C20" s="6">
        <f aca="true" t="shared" si="4" ref="C20:O20">SUM(C15:C19)</f>
        <v>0</v>
      </c>
      <c r="D20" s="6">
        <f t="shared" si="4"/>
        <v>0</v>
      </c>
      <c r="E20" s="6">
        <f t="shared" si="4"/>
        <v>0</v>
      </c>
      <c r="F20" s="6">
        <f t="shared" si="4"/>
        <v>0</v>
      </c>
      <c r="G20" s="6">
        <f t="shared" si="4"/>
        <v>0</v>
      </c>
      <c r="H20" s="6">
        <f t="shared" si="4"/>
        <v>0</v>
      </c>
      <c r="I20" s="6">
        <f t="shared" si="4"/>
        <v>0</v>
      </c>
      <c r="J20" s="6">
        <f t="shared" si="4"/>
        <v>0</v>
      </c>
      <c r="K20" s="6">
        <f t="shared" si="4"/>
        <v>0</v>
      </c>
      <c r="L20" s="6">
        <f t="shared" si="4"/>
        <v>0</v>
      </c>
      <c r="M20" s="6">
        <f t="shared" si="4"/>
        <v>0</v>
      </c>
      <c r="N20" s="6">
        <f t="shared" si="4"/>
        <v>0</v>
      </c>
      <c r="O20" s="6">
        <f t="shared" si="4"/>
        <v>0</v>
      </c>
    </row>
    <row r="21" spans="1:15" ht="12.75">
      <c r="A21" s="1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t="s">
        <v>28</v>
      </c>
      <c r="C22" s="10"/>
      <c r="D22" s="5">
        <f aca="true" t="shared" si="5" ref="D22:O22">(+C22*D$11)+C22</f>
        <v>0</v>
      </c>
      <c r="E22" s="5">
        <f t="shared" si="5"/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5">
        <f t="shared" si="5"/>
        <v>0</v>
      </c>
      <c r="M22" s="5">
        <f t="shared" si="5"/>
        <v>0</v>
      </c>
      <c r="N22" s="5">
        <f t="shared" si="5"/>
        <v>0</v>
      </c>
      <c r="O22" s="5">
        <f t="shared" si="5"/>
        <v>0</v>
      </c>
    </row>
    <row r="23" spans="1:15" ht="12.75">
      <c r="A23" t="s">
        <v>15</v>
      </c>
      <c r="C23" s="10"/>
      <c r="D23" s="5">
        <f aca="true" t="shared" si="6" ref="D23:O23">(+C23*D$11)+C23</f>
        <v>0</v>
      </c>
      <c r="E23" s="5">
        <f t="shared" si="6"/>
        <v>0</v>
      </c>
      <c r="F23" s="5">
        <f t="shared" si="6"/>
        <v>0</v>
      </c>
      <c r="G23" s="5">
        <f t="shared" si="6"/>
        <v>0</v>
      </c>
      <c r="H23" s="5">
        <f t="shared" si="6"/>
        <v>0</v>
      </c>
      <c r="I23" s="5">
        <f t="shared" si="6"/>
        <v>0</v>
      </c>
      <c r="J23" s="5">
        <f t="shared" si="6"/>
        <v>0</v>
      </c>
      <c r="K23" s="5">
        <f t="shared" si="6"/>
        <v>0</v>
      </c>
      <c r="L23" s="5">
        <f t="shared" si="6"/>
        <v>0</v>
      </c>
      <c r="M23" s="5">
        <f t="shared" si="6"/>
        <v>0</v>
      </c>
      <c r="N23" s="5">
        <f t="shared" si="6"/>
        <v>0</v>
      </c>
      <c r="O23" s="5">
        <f t="shared" si="6"/>
        <v>0</v>
      </c>
    </row>
    <row r="24" spans="1:15" ht="12.75">
      <c r="A24" t="s">
        <v>17</v>
      </c>
      <c r="C24" s="10"/>
      <c r="D24" s="5">
        <f aca="true" t="shared" si="7" ref="D24:O24">(+C24*D$11)+C24</f>
        <v>0</v>
      </c>
      <c r="E24" s="5">
        <f t="shared" si="7"/>
        <v>0</v>
      </c>
      <c r="F24" s="5">
        <f t="shared" si="7"/>
        <v>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0</v>
      </c>
      <c r="K24" s="5">
        <f t="shared" si="7"/>
        <v>0</v>
      </c>
      <c r="L24" s="5">
        <f t="shared" si="7"/>
        <v>0</v>
      </c>
      <c r="M24" s="5">
        <f t="shared" si="7"/>
        <v>0</v>
      </c>
      <c r="N24" s="5">
        <f t="shared" si="7"/>
        <v>0</v>
      </c>
      <c r="O24" s="5">
        <f t="shared" si="7"/>
        <v>0</v>
      </c>
    </row>
    <row r="25" spans="1:15" ht="12.75">
      <c r="A25" t="s">
        <v>16</v>
      </c>
      <c r="C25" s="10"/>
      <c r="D25" s="5">
        <f aca="true" t="shared" si="8" ref="D25:O25">(+C25*D$11)+C25</f>
        <v>0</v>
      </c>
      <c r="E25" s="5">
        <f t="shared" si="8"/>
        <v>0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0</v>
      </c>
      <c r="J25" s="5">
        <f t="shared" si="8"/>
        <v>0</v>
      </c>
      <c r="K25" s="5">
        <f t="shared" si="8"/>
        <v>0</v>
      </c>
      <c r="L25" s="5">
        <f t="shared" si="8"/>
        <v>0</v>
      </c>
      <c r="M25" s="5">
        <f t="shared" si="8"/>
        <v>0</v>
      </c>
      <c r="N25" s="5">
        <f t="shared" si="8"/>
        <v>0</v>
      </c>
      <c r="O25" s="5">
        <f t="shared" si="8"/>
        <v>0</v>
      </c>
    </row>
    <row r="26" spans="1:15" ht="12.75">
      <c r="A26" t="s">
        <v>29</v>
      </c>
      <c r="C26" s="10"/>
      <c r="D26" s="5"/>
      <c r="E26" s="5"/>
      <c r="F26" s="5"/>
      <c r="G26" s="5"/>
      <c r="H26" s="5">
        <f aca="true" t="shared" si="9" ref="H26:O26">(+G26*H$11)+G26</f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  <c r="N26" s="5">
        <f t="shared" si="9"/>
        <v>0</v>
      </c>
      <c r="O26" s="5">
        <f t="shared" si="9"/>
        <v>0</v>
      </c>
    </row>
    <row r="27" spans="1:15" ht="12.75">
      <c r="A27" t="s">
        <v>30</v>
      </c>
      <c r="C27" s="10"/>
      <c r="D27" s="5"/>
      <c r="E27" s="5"/>
      <c r="F27" s="5"/>
      <c r="G27" s="5"/>
      <c r="H27" s="5"/>
      <c r="I27" s="5"/>
      <c r="J27" s="5"/>
      <c r="K27" s="5"/>
      <c r="L27" s="5">
        <f>(+K27*L$11)+K27</f>
        <v>0</v>
      </c>
      <c r="M27" s="5">
        <f>(+L27*M$11)+L27</f>
        <v>0</v>
      </c>
      <c r="N27" s="5">
        <f>(+M27*N$11)+M27</f>
        <v>0</v>
      </c>
      <c r="O27" s="5">
        <f>(+N27*O$11)+N27</f>
        <v>0</v>
      </c>
    </row>
    <row r="28" spans="3:15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.75">
      <c r="C31" s="6">
        <f aca="true" t="shared" si="10" ref="C31:O31">SUM(C22:C30)</f>
        <v>0</v>
      </c>
      <c r="D31" s="6">
        <f t="shared" si="10"/>
        <v>0</v>
      </c>
      <c r="E31" s="6">
        <f t="shared" si="10"/>
        <v>0</v>
      </c>
      <c r="F31" s="6">
        <f t="shared" si="10"/>
        <v>0</v>
      </c>
      <c r="G31" s="6">
        <f t="shared" si="10"/>
        <v>0</v>
      </c>
      <c r="H31" s="6">
        <f t="shared" si="10"/>
        <v>0</v>
      </c>
      <c r="I31" s="6">
        <f t="shared" si="10"/>
        <v>0</v>
      </c>
      <c r="J31" s="6">
        <f t="shared" si="10"/>
        <v>0</v>
      </c>
      <c r="K31" s="6">
        <f t="shared" si="10"/>
        <v>0</v>
      </c>
      <c r="L31" s="6">
        <f t="shared" si="10"/>
        <v>0</v>
      </c>
      <c r="M31" s="6">
        <f t="shared" si="10"/>
        <v>0</v>
      </c>
      <c r="N31" s="6">
        <f t="shared" si="10"/>
        <v>0</v>
      </c>
      <c r="O31" s="6">
        <f t="shared" si="10"/>
        <v>0</v>
      </c>
    </row>
    <row r="32" spans="3:15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 t="s">
        <v>18</v>
      </c>
      <c r="C33" s="6">
        <f aca="true" t="shared" si="11" ref="C33:O33">+C20-C31</f>
        <v>0</v>
      </c>
      <c r="D33" s="6">
        <f t="shared" si="11"/>
        <v>0</v>
      </c>
      <c r="E33" s="6">
        <f t="shared" si="11"/>
        <v>0</v>
      </c>
      <c r="F33" s="6">
        <f t="shared" si="11"/>
        <v>0</v>
      </c>
      <c r="G33" s="6">
        <f t="shared" si="11"/>
        <v>0</v>
      </c>
      <c r="H33" s="6">
        <f t="shared" si="11"/>
        <v>0</v>
      </c>
      <c r="I33" s="6">
        <f t="shared" si="11"/>
        <v>0</v>
      </c>
      <c r="J33" s="6">
        <f t="shared" si="11"/>
        <v>0</v>
      </c>
      <c r="K33" s="6">
        <f t="shared" si="11"/>
        <v>0</v>
      </c>
      <c r="L33" s="6">
        <f t="shared" si="11"/>
        <v>0</v>
      </c>
      <c r="M33" s="6">
        <f t="shared" si="11"/>
        <v>0</v>
      </c>
      <c r="N33" s="6">
        <f t="shared" si="11"/>
        <v>0</v>
      </c>
      <c r="O33" s="6">
        <f t="shared" si="11"/>
        <v>0</v>
      </c>
    </row>
    <row r="34" spans="3:15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t="s">
        <v>20</v>
      </c>
      <c r="C35" s="10"/>
      <c r="D35" s="5">
        <f aca="true" t="shared" si="12" ref="D35:O35">(+C35*D$11)+C35</f>
        <v>0</v>
      </c>
      <c r="E35" s="5">
        <f t="shared" si="12"/>
        <v>0</v>
      </c>
      <c r="F35" s="5">
        <f t="shared" si="12"/>
        <v>0</v>
      </c>
      <c r="G35" s="5">
        <f t="shared" si="12"/>
        <v>0</v>
      </c>
      <c r="H35" s="5">
        <f t="shared" si="12"/>
        <v>0</v>
      </c>
      <c r="I35" s="5">
        <f t="shared" si="12"/>
        <v>0</v>
      </c>
      <c r="J35" s="5">
        <f t="shared" si="12"/>
        <v>0</v>
      </c>
      <c r="K35" s="5">
        <f t="shared" si="12"/>
        <v>0</v>
      </c>
      <c r="L35" s="5">
        <f t="shared" si="12"/>
        <v>0</v>
      </c>
      <c r="M35" s="5">
        <f t="shared" si="12"/>
        <v>0</v>
      </c>
      <c r="N35" s="5">
        <f t="shared" si="12"/>
        <v>0</v>
      </c>
      <c r="O35" s="5">
        <f t="shared" si="12"/>
        <v>0</v>
      </c>
    </row>
    <row r="36" spans="1:15" ht="12.75">
      <c r="A36" t="s">
        <v>22</v>
      </c>
      <c r="C36" s="10"/>
      <c r="D36" s="5">
        <f aca="true" t="shared" si="13" ref="D36:O36">(+C36*D$11)+C36</f>
        <v>0</v>
      </c>
      <c r="E36" s="5">
        <f t="shared" si="13"/>
        <v>0</v>
      </c>
      <c r="F36" s="5">
        <f t="shared" si="13"/>
        <v>0</v>
      </c>
      <c r="G36" s="5">
        <f t="shared" si="13"/>
        <v>0</v>
      </c>
      <c r="H36" s="5">
        <f t="shared" si="13"/>
        <v>0</v>
      </c>
      <c r="I36" s="5">
        <f t="shared" si="13"/>
        <v>0</v>
      </c>
      <c r="J36" s="5">
        <f t="shared" si="13"/>
        <v>0</v>
      </c>
      <c r="K36" s="5">
        <f t="shared" si="13"/>
        <v>0</v>
      </c>
      <c r="L36" s="5">
        <f t="shared" si="13"/>
        <v>0</v>
      </c>
      <c r="M36" s="5">
        <f t="shared" si="13"/>
        <v>0</v>
      </c>
      <c r="N36" s="5">
        <f t="shared" si="13"/>
        <v>0</v>
      </c>
      <c r="O36" s="5">
        <f t="shared" si="13"/>
        <v>0</v>
      </c>
    </row>
    <row r="37" spans="1:15" ht="12.75">
      <c r="A37" t="s">
        <v>21</v>
      </c>
      <c r="C37" s="10"/>
      <c r="D37" s="5">
        <f aca="true" t="shared" si="14" ref="D37:O37">(+C37*D$11)+C37</f>
        <v>0</v>
      </c>
      <c r="E37" s="5">
        <f t="shared" si="14"/>
        <v>0</v>
      </c>
      <c r="F37" s="5">
        <f t="shared" si="14"/>
        <v>0</v>
      </c>
      <c r="G37" s="5">
        <f t="shared" si="14"/>
        <v>0</v>
      </c>
      <c r="H37" s="5">
        <f t="shared" si="14"/>
        <v>0</v>
      </c>
      <c r="I37" s="5">
        <f t="shared" si="14"/>
        <v>0</v>
      </c>
      <c r="J37" s="5">
        <f t="shared" si="14"/>
        <v>0</v>
      </c>
      <c r="K37" s="5">
        <f t="shared" si="14"/>
        <v>0</v>
      </c>
      <c r="L37" s="5">
        <f t="shared" si="14"/>
        <v>0</v>
      </c>
      <c r="M37" s="5">
        <f t="shared" si="14"/>
        <v>0</v>
      </c>
      <c r="N37" s="5">
        <f t="shared" si="14"/>
        <v>0</v>
      </c>
      <c r="O37" s="5">
        <f t="shared" si="14"/>
        <v>0</v>
      </c>
    </row>
    <row r="38" spans="1:15" ht="12.75">
      <c r="A38" t="s">
        <v>23</v>
      </c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 thickBot="1">
      <c r="A42" s="1" t="s">
        <v>24</v>
      </c>
      <c r="C42" s="7">
        <f aca="true" t="shared" si="15" ref="C42:O42">SUM(C33:C41)</f>
        <v>0</v>
      </c>
      <c r="D42" s="7">
        <f t="shared" si="15"/>
        <v>0</v>
      </c>
      <c r="E42" s="7">
        <f t="shared" si="15"/>
        <v>0</v>
      </c>
      <c r="F42" s="7">
        <f t="shared" si="15"/>
        <v>0</v>
      </c>
      <c r="G42" s="7">
        <f t="shared" si="15"/>
        <v>0</v>
      </c>
      <c r="H42" s="7">
        <f t="shared" si="15"/>
        <v>0</v>
      </c>
      <c r="I42" s="7">
        <f t="shared" si="15"/>
        <v>0</v>
      </c>
      <c r="J42" s="7">
        <f t="shared" si="15"/>
        <v>0</v>
      </c>
      <c r="K42" s="7">
        <f t="shared" si="15"/>
        <v>0</v>
      </c>
      <c r="L42" s="7">
        <f t="shared" si="15"/>
        <v>0</v>
      </c>
      <c r="M42" s="7">
        <f t="shared" si="15"/>
        <v>0</v>
      </c>
      <c r="N42" s="7">
        <f t="shared" si="15"/>
        <v>0</v>
      </c>
      <c r="O42" s="7">
        <f t="shared" si="15"/>
        <v>0</v>
      </c>
    </row>
    <row r="43" spans="3:15" ht="13.5" thickTop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t="s">
        <v>8</v>
      </c>
      <c r="C44" s="10"/>
      <c r="D44" s="5">
        <f aca="true" t="shared" si="16" ref="D44:O44">+C46</f>
        <v>0</v>
      </c>
      <c r="E44" s="5">
        <f t="shared" si="16"/>
        <v>0</v>
      </c>
      <c r="F44" s="5">
        <f t="shared" si="16"/>
        <v>0</v>
      </c>
      <c r="G44" s="5">
        <f t="shared" si="16"/>
        <v>0</v>
      </c>
      <c r="H44" s="5">
        <f t="shared" si="16"/>
        <v>0</v>
      </c>
      <c r="I44" s="5">
        <f t="shared" si="16"/>
        <v>0</v>
      </c>
      <c r="J44" s="5">
        <f t="shared" si="16"/>
        <v>0</v>
      </c>
      <c r="K44" s="5">
        <f t="shared" si="16"/>
        <v>0</v>
      </c>
      <c r="L44" s="5">
        <f t="shared" si="16"/>
        <v>0</v>
      </c>
      <c r="M44" s="5">
        <f t="shared" si="16"/>
        <v>0</v>
      </c>
      <c r="N44" s="5">
        <f t="shared" si="16"/>
        <v>0</v>
      </c>
      <c r="O44" s="5">
        <f t="shared" si="16"/>
        <v>0</v>
      </c>
    </row>
    <row r="45" spans="3:15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t="s">
        <v>9</v>
      </c>
      <c r="C46" s="5">
        <f aca="true" t="shared" si="17" ref="C46:O46">+C42+C24</f>
        <v>0</v>
      </c>
      <c r="D46" s="5">
        <f t="shared" si="17"/>
        <v>0</v>
      </c>
      <c r="E46" s="5">
        <f t="shared" si="17"/>
        <v>0</v>
      </c>
      <c r="F46" s="5">
        <f t="shared" si="17"/>
        <v>0</v>
      </c>
      <c r="G46" s="5">
        <f t="shared" si="17"/>
        <v>0</v>
      </c>
      <c r="H46" s="5">
        <f t="shared" si="17"/>
        <v>0</v>
      </c>
      <c r="I46" s="5">
        <f t="shared" si="17"/>
        <v>0</v>
      </c>
      <c r="J46" s="5">
        <f t="shared" si="17"/>
        <v>0</v>
      </c>
      <c r="K46" s="5">
        <f t="shared" si="17"/>
        <v>0</v>
      </c>
      <c r="L46" s="5">
        <f t="shared" si="17"/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</row>
    <row r="48" ht="12.75">
      <c r="A48" s="1" t="s">
        <v>25</v>
      </c>
    </row>
  </sheetData>
  <sheetProtection/>
  <mergeCells count="1">
    <mergeCell ref="A1:B1"/>
  </mergeCells>
  <printOptions gridLines="1"/>
  <pageMargins left="0.984251968503937" right="0.1968503937007874" top="0.5118110236220472" bottom="0.31496062992125984" header="0.2755905511811024" footer="0.275590551181102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Pascoe Whittle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nkp</cp:lastModifiedBy>
  <cp:lastPrinted>2007-06-14T05:07:26Z</cp:lastPrinted>
  <dcterms:created xsi:type="dcterms:W3CDTF">2007-05-30T00:09:17Z</dcterms:created>
  <dcterms:modified xsi:type="dcterms:W3CDTF">2011-03-21T03:08:28Z</dcterms:modified>
  <cp:category/>
  <cp:version/>
  <cp:contentType/>
  <cp:contentStatus/>
</cp:coreProperties>
</file>