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C:\Users\jaf\Working 18 Dec 2019\MDBA\"/>
    </mc:Choice>
  </mc:AlternateContent>
  <xr:revisionPtr revIDLastSave="0" documentId="13_ncr:40009_{BC434CC5-5B79-4EAA-A3FC-16A9E54EBA72}" xr6:coauthVersionLast="47" xr6:coauthVersionMax="47" xr10:uidLastSave="{00000000-0000-0000-0000-000000000000}"/>
  <bookViews>
    <workbookView xWindow="11712" yWindow="13092" windowWidth="23256" windowHeight="12576" tabRatio="782"/>
  </bookViews>
  <sheets>
    <sheet name="MDBA Reconciliation template" sheetId="1" r:id="rId1"/>
    <sheet name="Instructions-MDBA claims " sheetId="4" r:id="rId2"/>
    <sheet name=" Template for reimbursement" sheetId="5" r:id="rId3"/>
    <sheet name="Template for 3rd party payment" sheetId="6" r:id="rId4"/>
  </sheets>
  <definedNames>
    <definedName name="_xlnm.Print_Area" localSheetId="2">' Template for reimbursement'!$A$1:$G$42</definedName>
    <definedName name="_xlnm.Print_Area" localSheetId="0">'MDBA Reconciliation template'!$A$1:$J$48</definedName>
    <definedName name="_xlnm.Print_Area" localSheetId="3">'Template for 3rd party payment'!$A$1:$G$44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C21" i="1"/>
  <c r="C22" i="1" s="1"/>
  <c r="I17" i="1"/>
  <c r="I9" i="1"/>
  <c r="I10" i="1"/>
  <c r="G27" i="5"/>
  <c r="G27" i="6"/>
  <c r="G28" i="6"/>
  <c r="G29" i="6"/>
  <c r="G26" i="6"/>
  <c r="G25" i="5"/>
  <c r="G26" i="5"/>
  <c r="G24" i="5"/>
  <c r="E44" i="1"/>
  <c r="E28" i="5"/>
  <c r="G28" i="5"/>
  <c r="F28" i="5"/>
  <c r="E30" i="6"/>
  <c r="F30" i="6"/>
  <c r="G30" i="6"/>
  <c r="I24" i="1" l="1"/>
  <c r="E20" i="1" s="1"/>
  <c r="E21" i="1" s="1"/>
  <c r="E22" i="1" s="1"/>
  <c r="E24" i="1" s="1"/>
  <c r="E46" i="1" s="1"/>
</calcChain>
</file>

<file path=xl/sharedStrings.xml><?xml version="1.0" encoding="utf-8"?>
<sst xmlns="http://schemas.openxmlformats.org/spreadsheetml/2006/main" count="218" uniqueCount="137">
  <si>
    <t>Ministry staff name:</t>
  </si>
  <si>
    <t>Sam Black</t>
  </si>
  <si>
    <t xml:space="preserve"> </t>
  </si>
  <si>
    <t>As at:</t>
  </si>
  <si>
    <t>$</t>
  </si>
  <si>
    <t>Date:</t>
  </si>
  <si>
    <t>Payee:</t>
  </si>
  <si>
    <t>Sydney Cars Pty Ltd - deposit new car</t>
  </si>
  <si>
    <t>NSW RTA - car registration</t>
  </si>
  <si>
    <t>GIO - CTP insurance</t>
  </si>
  <si>
    <t>Mt. Smith Private School - Term 1 fees</t>
  </si>
  <si>
    <t>Westpac Bank - personal loan on car instalment</t>
  </si>
  <si>
    <t>Mt. Smith Private School - school text books</t>
  </si>
  <si>
    <t>Other</t>
  </si>
  <si>
    <t>Fixed car benefit</t>
  </si>
  <si>
    <t>THE ANGLICAN PARISH OF &lt;NAME&gt;</t>
  </si>
  <si>
    <t>Total travel benefit</t>
  </si>
  <si>
    <t>REIMBURSEMENT AND THIRD PARTY PAYMENT REQUISITION FORM INSTRUCTIONS</t>
  </si>
  <si>
    <t>Description of claim</t>
  </si>
  <si>
    <t>Gross amount</t>
  </si>
  <si>
    <t>This will be the amount that you actually paid as per the tax invoice and the amount that will be reimbursed.</t>
  </si>
  <si>
    <t>GST amount (if applicable)</t>
  </si>
  <si>
    <t>Be advised that not all expenditure items will be subject to GST.</t>
  </si>
  <si>
    <t>Note - you are able to complete this form in excel and it will calculate the total amount to be reimbursed.</t>
  </si>
  <si>
    <t xml:space="preserve">Payee name </t>
  </si>
  <si>
    <t>As per the name on the invoice.</t>
  </si>
  <si>
    <t>Invoice Number</t>
  </si>
  <si>
    <t>As per the invoice.</t>
  </si>
  <si>
    <t>Payment method</t>
  </si>
  <si>
    <t>Please choose preferred method.</t>
  </si>
  <si>
    <t>Date to be paid/frequency/start date</t>
  </si>
  <si>
    <t>EFT Details</t>
  </si>
  <si>
    <t>This will be the amount to be paid as per the invoice from the third party (which must be attached).</t>
  </si>
  <si>
    <t>Note - you are able to complete this form in excel and it will calculate the total amount to be paid.</t>
  </si>
  <si>
    <t xml:space="preserve">TO ENSURE TIMELY PAYMENT/REIMBURSEMENT PLEASE REMEMBER TO:-  </t>
  </si>
  <si>
    <t>- SIGN AND DATE THE FORM</t>
  </si>
  <si>
    <t>- STAPLE ALL THE TAX INVOICES IN THE ORDER IN WHICH THEY HAVE BEEN LISTED</t>
  </si>
  <si>
    <t>Ministry Staff Name</t>
  </si>
  <si>
    <t>(Payee)</t>
  </si>
  <si>
    <t>Payment method (please circle)</t>
  </si>
  <si>
    <t>Cheque</t>
  </si>
  <si>
    <t xml:space="preserve">EFT </t>
  </si>
  <si>
    <t>(complete details below)</t>
  </si>
  <si>
    <t>EFT Details of payee (if applicable)</t>
  </si>
  <si>
    <t>Date paid</t>
  </si>
  <si>
    <t>BSB no.</t>
  </si>
  <si>
    <t>EFT Reference</t>
  </si>
  <si>
    <t>Account No.</t>
  </si>
  <si>
    <t>Office Use Only</t>
  </si>
  <si>
    <t>GL Account No.</t>
  </si>
  <si>
    <t>Gross Amount</t>
  </si>
  <si>
    <t>GST Component</t>
  </si>
  <si>
    <t>Travel</t>
  </si>
  <si>
    <t>Housing</t>
  </si>
  <si>
    <t>Prof Develop</t>
  </si>
  <si>
    <t>Ministry</t>
  </si>
  <si>
    <t>Total Invoice Amount</t>
  </si>
  <si>
    <t>Dependents</t>
  </si>
  <si>
    <t>Date</t>
  </si>
  <si>
    <t>First Cheque/Authoriser Signature</t>
  </si>
  <si>
    <t>Second Cheque/Authoriser Signature</t>
  </si>
  <si>
    <t>OFFICE USE ONLY</t>
  </si>
  <si>
    <t>EFT reference number:</t>
  </si>
  <si>
    <t>Journal number:</t>
  </si>
  <si>
    <t>Payee Name</t>
  </si>
  <si>
    <t>(MONTHLY JOURNAL TO LIABILITY ACCOUNT IN PARISH ACCOUNTS)</t>
  </si>
  <si>
    <t>BALANCE BROUGHT FORWARD FROM PRIOR YEAR (A)</t>
  </si>
  <si>
    <t>(B)</t>
  </si>
  <si>
    <t>PAYMENTS MADE (ex GST)</t>
  </si>
  <si>
    <t>S. Black - giving to church</t>
  </si>
  <si>
    <t>THE ANGLICAN PARISH OF _________________</t>
  </si>
  <si>
    <t>123-456</t>
  </si>
  <si>
    <t>x-xxxx</t>
  </si>
  <si>
    <t>Mt. Smith Private School</t>
  </si>
  <si>
    <t>BLACK 001a</t>
  </si>
  <si>
    <t>BLACK001a</t>
  </si>
  <si>
    <t>987-654</t>
  </si>
  <si>
    <t>Net Amount from MEA</t>
  </si>
  <si>
    <t>Term 1 School Fees - Sarah Black</t>
  </si>
  <si>
    <t>Text books - Sarah Black</t>
  </si>
  <si>
    <t>…</t>
  </si>
  <si>
    <t>This amount should be separately listed on most tax invoices. If it isn't, it will be included in the total amount on the invoice, so to calculate the GST component divide the total amount by 11.</t>
  </si>
  <si>
    <t>*Note:- A valid tax invoice must have an ABN (Australian Business Number), contain the words 'Tax Invoice' and state the amount of GST or state that GST is included in the total.</t>
  </si>
  <si>
    <t>Ministry Staff Signature</t>
  </si>
  <si>
    <t>Example: 1st term fees, Katoomba Youth Convention, Water rates, fuel, etc.</t>
  </si>
  <si>
    <t>Date to be paid</t>
  </si>
  <si>
    <r>
      <t xml:space="preserve">If continuing payments, </t>
    </r>
    <r>
      <rPr>
        <b/>
        <u/>
        <sz val="8"/>
        <rFont val="Arial"/>
        <family val="2"/>
      </rPr>
      <t>Last Payment Date</t>
    </r>
  </si>
  <si>
    <r>
      <t xml:space="preserve">If continuing payments, </t>
    </r>
    <r>
      <rPr>
        <b/>
        <sz val="8"/>
        <rFont val="Arial"/>
        <family val="2"/>
      </rPr>
      <t>First Payment Date</t>
    </r>
  </si>
  <si>
    <r>
      <t xml:space="preserve">Please insert preferred payment date. If this form is being used to have recurring expenses paid please insert the date you agreed to pay the third party (eg 15th of each month) and the agreed </t>
    </r>
    <r>
      <rPr>
        <b/>
        <sz val="10"/>
        <rFont val="Arial"/>
        <family val="2"/>
      </rPr>
      <t>First and Last payment date</t>
    </r>
    <r>
      <rPr>
        <sz val="10"/>
        <rFont val="Arial"/>
        <family val="2"/>
      </rPr>
      <t>.</t>
    </r>
  </si>
  <si>
    <t>Account Name</t>
  </si>
  <si>
    <t>Mt Smith Primary School</t>
  </si>
  <si>
    <t>Sam Black MEA</t>
  </si>
  <si>
    <t>If EFT is chosen you will need to know the BSB (Bank branch number), account number. and account name of the third party. The reference field should be completed so the third party knows who has paid them (this will usually be a customer number or a specific reference as advised by the third party).</t>
  </si>
  <si>
    <t>- ATTACH DOCUMENT TO VERIFY CLAIM - GST MAY ONLY BE RECOVERED IF VERIFIED BY A TAX INVOICE*</t>
  </si>
  <si>
    <t xml:space="preserve">                     MINISTER'S DISCRETIONARY BENEFIT ACCOUNT (MDBA)</t>
  </si>
  <si>
    <t>Personal Reimbursement Form (payment from MDBA)</t>
  </si>
  <si>
    <t>Third Party Payment Requisition from MDBA</t>
  </si>
  <si>
    <r>
      <t xml:space="preserve">This form is to be used where you have </t>
    </r>
    <r>
      <rPr>
        <u/>
        <sz val="10"/>
        <rFont val="Arial"/>
        <family val="2"/>
      </rPr>
      <t>already expended</t>
    </r>
    <r>
      <rPr>
        <sz val="10"/>
        <rFont val="Arial"/>
      </rPr>
      <t xml:space="preserve"> ministry related expenses from your own pocket and they are to be reimbursed from your MDBA. </t>
    </r>
  </si>
  <si>
    <t>This form should be used for paying third parties from an MDBA (eg school fees) via cheque or electronic funds transfer (EFT) and can also be used for recurring monthly expenses (eg car lease).</t>
  </si>
  <si>
    <t>As per reimbursement form.</t>
  </si>
  <si>
    <t>Reimbursement from MDBA</t>
  </si>
  <si>
    <t>Third Party payment from MDBA</t>
  </si>
  <si>
    <t>MDBA FUNDS</t>
  </si>
  <si>
    <t>minimum stipend for a rector</t>
  </si>
  <si>
    <t>S. Black - fuel reimbursement - January 21</t>
  </si>
  <si>
    <t>S. Black - fuel reimbursement - February 21</t>
  </si>
  <si>
    <t>Housing benefit</t>
  </si>
  <si>
    <t>?</t>
  </si>
  <si>
    <t>Utilities</t>
  </si>
  <si>
    <t>Hospitality</t>
  </si>
  <si>
    <t>Computer</t>
  </si>
  <si>
    <t>Books and conference costs</t>
  </si>
  <si>
    <t>Housing -</t>
  </si>
  <si>
    <t>Motor vehicle &amp; travel -</t>
  </si>
  <si>
    <t>Ministry related benefits -</t>
  </si>
  <si>
    <t>total ministry related benefits</t>
  </si>
  <si>
    <t>Stipend sacrifice amount -</t>
  </si>
  <si>
    <t xml:space="preserve">(if Sam is paid recommended </t>
  </si>
  <si>
    <t>is operated by the parish the monthly amount should</t>
  </si>
  <si>
    <t>be transferred to that account. Otherwise there</t>
  </si>
  <si>
    <t>parish bank account to fund the MDBA entitlements.</t>
  </si>
  <si>
    <t>should always be sufficient funds held in the main</t>
  </si>
  <si>
    <t>(max 40% of actual stipend),    say</t>
  </si>
  <si>
    <t>(current entitlement as per liability account in Parish Accounts)</t>
  </si>
  <si>
    <t>MONTHLY AMOUNTS TO BE ACCRUED *</t>
  </si>
  <si>
    <t>Total MEA expenses accrued YTD (C)</t>
  </si>
  <si>
    <t>Total MEA expenses incurred/reimbursed YTD (D)</t>
  </si>
  <si>
    <t>FUNDS AVAILABLE AT THE END OF THE CURRENT MONTH (A + C - D)</t>
  </si>
  <si>
    <r>
      <t xml:space="preserve">* </t>
    </r>
    <r>
      <rPr>
        <b/>
        <sz val="10"/>
        <color indexed="9"/>
        <rFont val="Arial"/>
        <family val="2"/>
      </rPr>
      <t>Note</t>
    </r>
    <r>
      <rPr>
        <sz val="10"/>
        <color indexed="9"/>
        <rFont val="Arial"/>
        <family val="2"/>
      </rPr>
      <t>: Where a separate MDBA bank account(s)</t>
    </r>
  </si>
  <si>
    <t>SAMPLE MINISTER'S DISCRETIONARY BENEFIT ACCOUNT RECONCILIATION TEMPLATE</t>
  </si>
  <si>
    <t>Variable car benefit (if 10,000km)</t>
  </si>
  <si>
    <t>2022 Annual Benefit Amount components</t>
  </si>
  <si>
    <t>amount = $28,472.80)</t>
  </si>
  <si>
    <t>Total 2022 Annual Amount</t>
  </si>
  <si>
    <t>Accrue Monthly benefit (1/12th of 2022 annual amount (B))</t>
  </si>
  <si>
    <t>Fuel claim - January 22</t>
  </si>
  <si>
    <t>Fuel claim - March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</si>
</sst>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C09]d\ mmmm\ yyyy;@"/>
    <numFmt numFmtId="165" formatCode="[$-C09]dd\-mmm\-yy;@"/>
    <numFmt numFmtId="166" formatCode="#,##0.00;\(#,##0.00\)"/>
    <numFmt numFmtId="167" formatCode="_-* #,##0_-;\-* #,##0_-;_-* &quot;-&quot;??_-;_-@_-"/>
  </numFmts>
  <fonts count="30" x14ac:knownFonts="1">
    <font>
      <sz val="10"/>
      <name val="Arial"/>
    </font>
    <font>
      <sz val="10"/>
      <name val="Arial"/>
    </font>
    <font>
      <b/>
      <sz val="16"/>
      <name val="Arial"/>
      <family val="2"/>
    </font>
    <font>
      <b/>
      <sz val="12"/>
      <name val="Arial"/>
      <family val="2"/>
    </font>
    <font>
      <sz val="12"/>
      <name val="Arial"/>
      <family val="2"/>
    </font>
    <font>
      <b/>
      <sz val="14"/>
      <name val="Arial"/>
      <family val="2"/>
    </font>
    <font>
      <b/>
      <sz val="11"/>
      <name val="Arial"/>
      <family val="2"/>
    </font>
    <font>
      <b/>
      <sz val="10"/>
      <name val="Arial"/>
      <family val="2"/>
    </font>
    <font>
      <sz val="8"/>
      <name val="Arial"/>
      <family val="2"/>
    </font>
    <font>
      <b/>
      <sz val="18"/>
      <name val="Arial"/>
      <family val="2"/>
    </font>
    <font>
      <i/>
      <sz val="10"/>
      <name val="Arial"/>
      <family val="2"/>
    </font>
    <font>
      <b/>
      <sz val="10.5"/>
      <name val="Arial"/>
      <family val="2"/>
    </font>
    <font>
      <sz val="10.5"/>
      <name val="Arial"/>
      <family val="2"/>
    </font>
    <font>
      <sz val="8"/>
      <name val="Arial"/>
      <family val="2"/>
    </font>
    <font>
      <u/>
      <sz val="10"/>
      <name val="Arial"/>
      <family val="2"/>
    </font>
    <font>
      <sz val="10"/>
      <name val="Arial"/>
      <family val="2"/>
    </font>
    <font>
      <b/>
      <i/>
      <sz val="10"/>
      <name val="Arial"/>
      <family val="2"/>
    </font>
    <font>
      <b/>
      <sz val="9"/>
      <name val="Arial"/>
      <family val="2"/>
    </font>
    <font>
      <b/>
      <sz val="8"/>
      <name val="Arial"/>
      <family val="2"/>
    </font>
    <font>
      <sz val="8"/>
      <color indexed="10"/>
      <name val="Arial"/>
      <family val="2"/>
    </font>
    <font>
      <sz val="7"/>
      <name val="Arial"/>
      <family val="2"/>
    </font>
    <font>
      <b/>
      <sz val="16"/>
      <color indexed="18"/>
      <name val="Arial"/>
      <family val="2"/>
    </font>
    <font>
      <b/>
      <sz val="18"/>
      <color indexed="18"/>
      <name val="Arial"/>
      <family val="2"/>
    </font>
    <font>
      <b/>
      <u/>
      <sz val="8"/>
      <name val="Arial"/>
      <family val="2"/>
    </font>
    <font>
      <b/>
      <u/>
      <sz val="12"/>
      <name val="Arial"/>
      <family val="2"/>
    </font>
    <font>
      <sz val="10"/>
      <color indexed="9"/>
      <name val="Arial"/>
      <family val="2"/>
    </font>
    <font>
      <b/>
      <sz val="10"/>
      <color indexed="9"/>
      <name val="Arial"/>
      <family val="2"/>
    </font>
    <font>
      <sz val="10"/>
      <color theme="0"/>
      <name val="Arial"/>
      <family val="2"/>
    </font>
    <font>
      <sz val="12"/>
      <color theme="0"/>
      <name val="Arial"/>
      <family val="2"/>
    </font>
    <font>
      <b/>
      <sz val="12"/>
      <color theme="0"/>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CCFFCC"/>
        <bgColor indexed="64"/>
      </patternFill>
    </fill>
    <fill>
      <patternFill patternType="solid">
        <fgColor theme="0" tint="-0.499984740745262"/>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0" fontId="0" fillId="2" borderId="0" xfId="0" applyFill="1"/>
    <xf numFmtId="0" fontId="3" fillId="2" borderId="0" xfId="0" applyFont="1" applyFill="1"/>
    <xf numFmtId="0" fontId="4" fillId="2" borderId="0" xfId="0" applyFont="1" applyFill="1"/>
    <xf numFmtId="0" fontId="4" fillId="2" borderId="1" xfId="0" applyFont="1" applyFill="1" applyBorder="1"/>
    <xf numFmtId="0" fontId="0" fillId="2" borderId="0" xfId="0" applyFill="1" applyBorder="1"/>
    <xf numFmtId="164" fontId="4" fillId="2" borderId="1" xfId="0" applyNumberFormat="1" applyFont="1" applyFill="1" applyBorder="1" applyAlignment="1">
      <alignment horizontal="left"/>
    </xf>
    <xf numFmtId="0" fontId="7" fillId="2" borderId="0" xfId="0" applyFont="1" applyFill="1" applyAlignment="1">
      <alignment horizontal="left"/>
    </xf>
    <xf numFmtId="0" fontId="7" fillId="2" borderId="0" xfId="0" applyFont="1" applyFill="1"/>
    <xf numFmtId="165" fontId="4" fillId="2" borderId="0" xfId="0" applyNumberFormat="1" applyFont="1" applyFill="1"/>
    <xf numFmtId="166" fontId="4" fillId="0" borderId="2" xfId="1" applyNumberFormat="1" applyFont="1" applyFill="1" applyBorder="1"/>
    <xf numFmtId="165" fontId="3" fillId="2" borderId="0" xfId="0" applyNumberFormat="1" applyFont="1" applyFill="1"/>
    <xf numFmtId="166" fontId="4" fillId="0" borderId="3" xfId="1" applyNumberFormat="1" applyFont="1" applyFill="1" applyBorder="1"/>
    <xf numFmtId="43" fontId="3" fillId="0" borderId="2" xfId="1" applyNumberFormat="1" applyFont="1" applyFill="1" applyBorder="1"/>
    <xf numFmtId="43" fontId="4" fillId="0" borderId="2" xfId="1" applyNumberFormat="1" applyFont="1" applyFill="1" applyBorder="1"/>
    <xf numFmtId="166" fontId="3" fillId="0" borderId="2" xfId="1" applyNumberFormat="1" applyFont="1" applyFill="1" applyBorder="1"/>
    <xf numFmtId="166" fontId="4" fillId="0" borderId="4" xfId="1" applyNumberFormat="1" applyFont="1" applyFill="1" applyBorder="1"/>
    <xf numFmtId="165" fontId="0" fillId="2" borderId="0" xfId="0" applyNumberFormat="1" applyFill="1"/>
    <xf numFmtId="166" fontId="1" fillId="2" borderId="0" xfId="1" applyNumberFormat="1" applyFill="1"/>
    <xf numFmtId="167" fontId="1" fillId="2" borderId="0" xfId="1" applyNumberFormat="1" applyFill="1"/>
    <xf numFmtId="43" fontId="0" fillId="2" borderId="0" xfId="1" applyFont="1" applyFill="1"/>
    <xf numFmtId="0" fontId="9" fillId="2" borderId="0" xfId="0" applyFont="1" applyFill="1"/>
    <xf numFmtId="43" fontId="0" fillId="2" borderId="1" xfId="1" applyFont="1" applyFill="1" applyBorder="1"/>
    <xf numFmtId="0" fontId="10" fillId="2" borderId="0" xfId="0" applyFont="1" applyFill="1"/>
    <xf numFmtId="0" fontId="11" fillId="2" borderId="0" xfId="0" applyFont="1" applyFill="1"/>
    <xf numFmtId="0" fontId="12" fillId="2" borderId="0" xfId="0" applyFont="1" applyFill="1"/>
    <xf numFmtId="0" fontId="6" fillId="2" borderId="0" xfId="0" applyFont="1" applyFill="1"/>
    <xf numFmtId="0" fontId="1" fillId="2" borderId="0" xfId="0" applyFont="1" applyFill="1"/>
    <xf numFmtId="0" fontId="2" fillId="2" borderId="0" xfId="0" applyFont="1" applyFill="1" applyAlignment="1">
      <alignment horizontal="center"/>
    </xf>
    <xf numFmtId="0" fontId="13" fillId="2" borderId="0" xfId="0" applyFont="1" applyFill="1"/>
    <xf numFmtId="0" fontId="0" fillId="2" borderId="5" xfId="0" applyFill="1" applyBorder="1" applyAlignment="1">
      <alignment horizontal="left"/>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xf numFmtId="0" fontId="0" fillId="2" borderId="0" xfId="0" applyFill="1" applyBorder="1" applyAlignment="1">
      <alignment horizontal="left"/>
    </xf>
    <xf numFmtId="0" fontId="0" fillId="2" borderId="0" xfId="0" applyFill="1" applyBorder="1" applyAlignment="1">
      <alignment horizontal="center"/>
    </xf>
    <xf numFmtId="0" fontId="18" fillId="2" borderId="0" xfId="0" applyFont="1" applyFill="1"/>
    <xf numFmtId="0" fontId="7" fillId="2" borderId="0" xfId="0" applyFont="1" applyFill="1" applyBorder="1"/>
    <xf numFmtId="0" fontId="19" fillId="2" borderId="0" xfId="0" applyFont="1" applyFill="1"/>
    <xf numFmtId="0" fontId="20" fillId="2" borderId="0" xfId="0" applyFont="1" applyFill="1"/>
    <xf numFmtId="0" fontId="13" fillId="2" borderId="0" xfId="0" applyFont="1" applyFill="1" applyBorder="1"/>
    <xf numFmtId="0" fontId="18" fillId="2" borderId="9" xfId="0" applyFont="1" applyFill="1" applyBorder="1" applyAlignment="1">
      <alignment horizontal="center" wrapText="1"/>
    </xf>
    <xf numFmtId="0" fontId="13" fillId="2" borderId="9" xfId="0" applyFont="1" applyFill="1" applyBorder="1" applyAlignment="1">
      <alignment horizontal="center" wrapText="1"/>
    </xf>
    <xf numFmtId="0" fontId="13" fillId="2" borderId="5" xfId="0" applyFont="1" applyFill="1" applyBorder="1" applyAlignment="1">
      <alignment horizontal="left"/>
    </xf>
    <xf numFmtId="0" fontId="13" fillId="2" borderId="7" xfId="0" applyFont="1" applyFill="1" applyBorder="1" applyAlignment="1">
      <alignment horizontal="center"/>
    </xf>
    <xf numFmtId="49" fontId="13" fillId="2" borderId="5" xfId="1" applyNumberFormat="1" applyFont="1" applyFill="1" applyBorder="1" applyAlignment="1">
      <alignment horizontal="center"/>
    </xf>
    <xf numFmtId="43" fontId="13" fillId="2" borderId="9" xfId="1" applyFont="1" applyFill="1" applyBorder="1" applyAlignment="1">
      <alignment horizontal="center" wrapText="1"/>
    </xf>
    <xf numFmtId="0" fontId="13" fillId="2" borderId="5" xfId="0" applyFont="1" applyFill="1" applyBorder="1" applyAlignment="1">
      <alignment horizontal="center"/>
    </xf>
    <xf numFmtId="49" fontId="13" fillId="2" borderId="5" xfId="0" applyNumberFormat="1" applyFont="1" applyFill="1" applyBorder="1" applyAlignment="1">
      <alignment horizontal="center"/>
    </xf>
    <xf numFmtId="0" fontId="13" fillId="2" borderId="5" xfId="0" applyFont="1" applyFill="1" applyBorder="1"/>
    <xf numFmtId="0" fontId="18" fillId="2" borderId="5" xfId="0" applyFont="1" applyFill="1" applyBorder="1"/>
    <xf numFmtId="0" fontId="13" fillId="2" borderId="6" xfId="0" applyFont="1" applyFill="1" applyBorder="1"/>
    <xf numFmtId="44" fontId="13" fillId="2" borderId="9" xfId="2" applyFont="1" applyFill="1" applyBorder="1"/>
    <xf numFmtId="44" fontId="18" fillId="2" borderId="7" xfId="2" applyFont="1" applyFill="1" applyBorder="1"/>
    <xf numFmtId="44" fontId="13" fillId="2" borderId="7" xfId="2" applyFont="1" applyFill="1" applyBorder="1"/>
    <xf numFmtId="0" fontId="13" fillId="2" borderId="10" xfId="0" applyFont="1" applyFill="1" applyBorder="1" applyAlignment="1">
      <alignment horizontal="right"/>
    </xf>
    <xf numFmtId="0" fontId="0" fillId="2" borderId="9" xfId="0" applyFill="1" applyBorder="1" applyAlignment="1">
      <alignment horizontal="center"/>
    </xf>
    <xf numFmtId="0" fontId="0" fillId="2" borderId="0" xfId="0" applyFill="1" applyAlignment="1">
      <alignment horizontal="right"/>
    </xf>
    <xf numFmtId="0" fontId="13" fillId="2" borderId="0" xfId="0" applyFont="1" applyFill="1" applyAlignment="1">
      <alignment horizontal="left"/>
    </xf>
    <xf numFmtId="0" fontId="13" fillId="2" borderId="0" xfId="0" applyFont="1" applyFill="1" applyAlignment="1">
      <alignment horizontal="right"/>
    </xf>
    <xf numFmtId="0" fontId="0" fillId="2" borderId="1" xfId="0" applyFill="1" applyBorder="1" applyAlignment="1">
      <alignment horizontal="center"/>
    </xf>
    <xf numFmtId="0" fontId="17" fillId="2" borderId="0" xfId="0" applyFont="1" applyFill="1"/>
    <xf numFmtId="0" fontId="18" fillId="2" borderId="0" xfId="0" applyFont="1" applyFill="1" applyAlignment="1">
      <alignment horizontal="left"/>
    </xf>
    <xf numFmtId="0" fontId="1" fillId="2" borderId="5" xfId="0" applyFont="1" applyFill="1" applyBorder="1" applyAlignment="1">
      <alignment horizontal="center"/>
    </xf>
    <xf numFmtId="0" fontId="1" fillId="2" borderId="7" xfId="0" applyFont="1" applyFill="1" applyBorder="1" applyAlignment="1">
      <alignment horizontal="center"/>
    </xf>
    <xf numFmtId="43" fontId="11" fillId="3" borderId="6" xfId="1" applyFont="1" applyFill="1" applyBorder="1"/>
    <xf numFmtId="0" fontId="3" fillId="2" borderId="2" xfId="0" applyFont="1" applyFill="1" applyBorder="1" applyAlignment="1">
      <alignment horizontal="center"/>
    </xf>
    <xf numFmtId="0" fontId="18" fillId="4" borderId="11" xfId="0" applyFont="1" applyFill="1" applyBorder="1"/>
    <xf numFmtId="0" fontId="0" fillId="4" borderId="12" xfId="0" applyFill="1" applyBorder="1" applyAlignment="1">
      <alignment horizontal="center"/>
    </xf>
    <xf numFmtId="0" fontId="0" fillId="4" borderId="12" xfId="0" applyFill="1" applyBorder="1"/>
    <xf numFmtId="0" fontId="0" fillId="4" borderId="13" xfId="0" applyFill="1" applyBorder="1"/>
    <xf numFmtId="0" fontId="18" fillId="4" borderId="8" xfId="0" applyFont="1" applyFill="1" applyBorder="1"/>
    <xf numFmtId="0" fontId="0" fillId="4" borderId="0" xfId="0" applyFill="1" applyBorder="1" applyAlignment="1">
      <alignment horizontal="center"/>
    </xf>
    <xf numFmtId="0" fontId="0" fillId="4" borderId="0" xfId="0" applyFill="1" applyBorder="1"/>
    <xf numFmtId="0" fontId="0" fillId="4" borderId="14" xfId="0" applyFill="1" applyBorder="1"/>
    <xf numFmtId="0" fontId="13" fillId="4" borderId="8" xfId="0" applyFont="1" applyFill="1" applyBorder="1"/>
    <xf numFmtId="0" fontId="0" fillId="4" borderId="7" xfId="0" applyFill="1" applyBorder="1"/>
    <xf numFmtId="0" fontId="13" fillId="4" borderId="0" xfId="0" applyFont="1" applyFill="1" applyBorder="1" applyAlignment="1">
      <alignment horizontal="center"/>
    </xf>
    <xf numFmtId="0" fontId="0" fillId="4" borderId="5" xfId="0" applyFill="1" applyBorder="1" applyAlignment="1">
      <alignment horizontal="left"/>
    </xf>
    <xf numFmtId="0" fontId="0" fillId="4" borderId="9" xfId="0" applyFill="1" applyBorder="1" applyAlignment="1">
      <alignment horizontal="center"/>
    </xf>
    <xf numFmtId="0" fontId="13" fillId="4" borderId="15" xfId="0" applyFont="1" applyFill="1" applyBorder="1"/>
    <xf numFmtId="0" fontId="0" fillId="4" borderId="1" xfId="0" applyFill="1" applyBorder="1" applyAlignment="1">
      <alignment horizontal="center"/>
    </xf>
    <xf numFmtId="0" fontId="0" fillId="4" borderId="1" xfId="0" applyFill="1" applyBorder="1"/>
    <xf numFmtId="0" fontId="0" fillId="4" borderId="16" xfId="0" applyFill="1" applyBorder="1"/>
    <xf numFmtId="0" fontId="13" fillId="4" borderId="0" xfId="0" applyFont="1" applyFill="1" applyBorder="1" applyAlignment="1">
      <alignment horizontal="center" wrapText="1"/>
    </xf>
    <xf numFmtId="0" fontId="0" fillId="4" borderId="0" xfId="0" applyFill="1" applyBorder="1" applyAlignment="1">
      <alignment horizontal="left"/>
    </xf>
    <xf numFmtId="0" fontId="21" fillId="2" borderId="0" xfId="0" applyFont="1" applyFill="1"/>
    <xf numFmtId="165" fontId="0" fillId="4" borderId="9" xfId="0" applyNumberFormat="1" applyFill="1" applyBorder="1" applyAlignment="1">
      <alignment horizontal="center"/>
    </xf>
    <xf numFmtId="165" fontId="0" fillId="4" borderId="5" xfId="0" applyNumberFormat="1" applyFill="1" applyBorder="1" applyAlignment="1">
      <alignment horizontal="center"/>
    </xf>
    <xf numFmtId="0" fontId="8" fillId="2" borderId="5" xfId="0" applyFont="1" applyFill="1" applyBorder="1" applyAlignment="1">
      <alignment horizontal="left"/>
    </xf>
    <xf numFmtId="0" fontId="0" fillId="2" borderId="0" xfId="0" applyFill="1" applyAlignment="1">
      <alignment wrapText="1"/>
    </xf>
    <xf numFmtId="0" fontId="3" fillId="2" borderId="0" xfId="0" applyFont="1" applyFill="1" applyAlignment="1">
      <alignment wrapText="1"/>
    </xf>
    <xf numFmtId="0" fontId="15" fillId="2" borderId="0" xfId="0" applyFont="1" applyFill="1" applyAlignment="1">
      <alignment wrapText="1"/>
    </xf>
    <xf numFmtId="0" fontId="1" fillId="2" borderId="0" xfId="0" applyFont="1" applyFill="1" applyAlignment="1">
      <alignment wrapText="1"/>
    </xf>
    <xf numFmtId="0" fontId="16" fillId="2" borderId="0" xfId="0" applyFont="1" applyFill="1" applyAlignment="1">
      <alignment wrapText="1"/>
    </xf>
    <xf numFmtId="0" fontId="14" fillId="2" borderId="0" xfId="0" applyFont="1" applyFill="1" applyAlignment="1">
      <alignment wrapText="1"/>
    </xf>
    <xf numFmtId="0" fontId="0" fillId="5" borderId="17" xfId="0" applyFill="1" applyBorder="1" applyAlignment="1">
      <alignment horizontal="left" wrapText="1"/>
    </xf>
    <xf numFmtId="0" fontId="6" fillId="5" borderId="2" xfId="0" applyFont="1" applyFill="1" applyBorder="1" applyAlignment="1">
      <alignment horizontal="left" wrapText="1"/>
    </xf>
    <xf numFmtId="0" fontId="17" fillId="5" borderId="2" xfId="0" quotePrefix="1" applyFont="1" applyFill="1" applyBorder="1" applyAlignment="1">
      <alignment horizontal="left" wrapText="1"/>
    </xf>
    <xf numFmtId="0" fontId="0" fillId="5" borderId="4" xfId="0" applyFill="1" applyBorder="1" applyAlignment="1">
      <alignment horizontal="left" wrapText="1"/>
    </xf>
    <xf numFmtId="0" fontId="0" fillId="5" borderId="2" xfId="0" applyFill="1" applyBorder="1" applyAlignment="1">
      <alignment wrapText="1"/>
    </xf>
    <xf numFmtId="0" fontId="8" fillId="2" borderId="0" xfId="0" applyFont="1" applyFill="1"/>
    <xf numFmtId="0" fontId="14" fillId="5" borderId="2" xfId="0" applyFont="1" applyFill="1" applyBorder="1" applyAlignment="1">
      <alignment horizontal="left" wrapText="1"/>
    </xf>
    <xf numFmtId="0" fontId="8" fillId="4" borderId="14" xfId="0" applyFont="1" applyFill="1" applyBorder="1" applyAlignment="1">
      <alignment horizontal="center" wrapText="1"/>
    </xf>
    <xf numFmtId="0" fontId="8" fillId="4" borderId="0" xfId="0" applyFont="1" applyFill="1" applyBorder="1" applyAlignment="1">
      <alignment horizontal="center" wrapText="1"/>
    </xf>
    <xf numFmtId="0" fontId="8" fillId="4" borderId="8" xfId="0" applyFont="1" applyFill="1" applyBorder="1"/>
    <xf numFmtId="0" fontId="15" fillId="4" borderId="9" xfId="0" applyFont="1" applyFill="1" applyBorder="1" applyAlignment="1">
      <alignment horizontal="center"/>
    </xf>
    <xf numFmtId="0" fontId="24" fillId="2" borderId="0" xfId="0" applyFont="1" applyFill="1" applyAlignment="1">
      <alignment wrapText="1"/>
    </xf>
    <xf numFmtId="0" fontId="15" fillId="2" borderId="0" xfId="0" applyFont="1" applyFill="1"/>
    <xf numFmtId="43" fontId="0" fillId="2" borderId="0" xfId="1" applyFont="1" applyFill="1" applyBorder="1"/>
    <xf numFmtId="166" fontId="3" fillId="0" borderId="4" xfId="1" applyNumberFormat="1" applyFont="1" applyFill="1" applyBorder="1"/>
    <xf numFmtId="166" fontId="3" fillId="0" borderId="0" xfId="1" applyNumberFormat="1" applyFont="1" applyFill="1" applyBorder="1"/>
    <xf numFmtId="165" fontId="15" fillId="2" borderId="0" xfId="0" applyNumberFormat="1" applyFont="1" applyFill="1"/>
    <xf numFmtId="166" fontId="15" fillId="2" borderId="0" xfId="1" applyNumberFormat="1" applyFont="1" applyFill="1"/>
    <xf numFmtId="43" fontId="15" fillId="2" borderId="0" xfId="1" applyFont="1" applyFill="1" applyAlignment="1">
      <alignment horizontal="center"/>
    </xf>
    <xf numFmtId="0" fontId="27" fillId="6" borderId="0" xfId="0" applyFont="1" applyFill="1"/>
    <xf numFmtId="0" fontId="27" fillId="6" borderId="0" xfId="0" applyFont="1" applyFill="1" applyBorder="1"/>
    <xf numFmtId="0" fontId="15" fillId="2" borderId="0" xfId="0" applyFont="1" applyFill="1" applyAlignment="1">
      <alignment horizontal="right"/>
    </xf>
    <xf numFmtId="43" fontId="5" fillId="0" borderId="0" xfId="1" applyFont="1" applyFill="1" applyBorder="1"/>
    <xf numFmtId="43" fontId="7" fillId="7" borderId="1" xfId="1" applyFont="1" applyFill="1" applyBorder="1" applyAlignment="1">
      <alignment horizontal="center"/>
    </xf>
    <xf numFmtId="43" fontId="7" fillId="7" borderId="12" xfId="1" applyFont="1" applyFill="1" applyBorder="1" applyAlignment="1">
      <alignment horizontal="center"/>
    </xf>
    <xf numFmtId="43" fontId="7" fillId="7" borderId="0" xfId="1" applyFont="1" applyFill="1" applyBorder="1"/>
    <xf numFmtId="43" fontId="15" fillId="7" borderId="0" xfId="1" applyFont="1" applyFill="1" applyBorder="1"/>
    <xf numFmtId="43" fontId="15" fillId="2" borderId="0" xfId="1" applyFont="1" applyFill="1" applyBorder="1" applyAlignment="1">
      <alignment horizontal="center"/>
    </xf>
    <xf numFmtId="0" fontId="3" fillId="7" borderId="0" xfId="0" applyFont="1" applyFill="1"/>
    <xf numFmtId="0" fontId="28" fillId="6" borderId="0" xfId="0" applyFont="1" applyFill="1"/>
    <xf numFmtId="0" fontId="28" fillId="6" borderId="0" xfId="0" applyFont="1" applyFill="1" applyBorder="1"/>
    <xf numFmtId="0" fontId="29" fillId="6" borderId="0" xfId="0" applyFont="1" applyFill="1" applyAlignment="1"/>
    <xf numFmtId="0" fontId="4" fillId="2" borderId="17" xfId="0" applyFont="1" applyFill="1" applyBorder="1"/>
    <xf numFmtId="0" fontId="3" fillId="2" borderId="0" xfId="0" applyFont="1" applyFill="1" applyAlignment="1">
      <alignment horizontal="left"/>
    </xf>
    <xf numFmtId="0" fontId="5" fillId="2" borderId="0" xfId="0" applyFont="1" applyFill="1"/>
    <xf numFmtId="0" fontId="13" fillId="2" borderId="0" xfId="0" applyFont="1" applyFill="1" applyAlignment="1">
      <alignment horizontal="left"/>
    </xf>
    <xf numFmtId="0" fontId="0" fillId="2" borderId="5" xfId="0" applyFill="1" applyBorder="1" applyAlignment="1">
      <alignment horizontal="center"/>
    </xf>
    <xf numFmtId="0" fontId="0" fillId="2" borderId="7" xfId="0" applyFill="1" applyBorder="1" applyAlignment="1">
      <alignment horizontal="center"/>
    </xf>
    <xf numFmtId="0" fontId="0" fillId="2" borderId="15" xfId="0" applyFill="1" applyBorder="1" applyAlignment="1">
      <alignment horizontal="center"/>
    </xf>
    <xf numFmtId="0" fontId="0" fillId="2" borderId="1" xfId="0" applyFill="1" applyBorder="1" applyAlignment="1">
      <alignment horizontal="center"/>
    </xf>
    <xf numFmtId="0" fontId="22" fillId="2" borderId="0" xfId="0" applyFont="1" applyFill="1" applyAlignment="1">
      <alignment horizontal="center"/>
    </xf>
    <xf numFmtId="0" fontId="2" fillId="2" borderId="0" xfId="0" applyFont="1" applyFill="1" applyAlignment="1">
      <alignment horizontal="center"/>
    </xf>
    <xf numFmtId="0" fontId="13" fillId="2" borderId="9" xfId="0" applyFont="1" applyFill="1" applyBorder="1" applyAlignment="1">
      <alignment horizontal="left"/>
    </xf>
    <xf numFmtId="0" fontId="0" fillId="2" borderId="6" xfId="0"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434340</xdr:colOff>
      <xdr:row>0</xdr:row>
      <xdr:rowOff>510540</xdr:rowOff>
    </xdr:to>
    <xdr:pic>
      <xdr:nvPicPr>
        <xdr:cNvPr id="1064" name="Picture 2" descr="shield_logo_blue">
          <a:extLst>
            <a:ext uri="{FF2B5EF4-FFF2-40B4-BE49-F238E27FC236}">
              <a16:creationId xmlns:a16="http://schemas.microsoft.com/office/drawing/2014/main" id="{3A649E24-F186-BE0D-1F8C-5786DC7C6C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0917"/>
        <a:stretch>
          <a:fillRect/>
        </a:stretch>
      </xdr:blipFill>
      <xdr:spPr bwMode="auto">
        <a:xfrm>
          <a:off x="0" y="0"/>
          <a:ext cx="4267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419100</xdr:colOff>
      <xdr:row>0</xdr:row>
      <xdr:rowOff>502920</xdr:rowOff>
    </xdr:to>
    <xdr:pic>
      <xdr:nvPicPr>
        <xdr:cNvPr id="4135" name="Picture 2" descr="shield_logo_blue">
          <a:extLst>
            <a:ext uri="{FF2B5EF4-FFF2-40B4-BE49-F238E27FC236}">
              <a16:creationId xmlns:a16="http://schemas.microsoft.com/office/drawing/2014/main" id="{B7E3E15A-C9BD-DE99-1195-001E161568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0917"/>
        <a:stretch>
          <a:fillRect/>
        </a:stretch>
      </xdr:blipFill>
      <xdr:spPr bwMode="auto">
        <a:xfrm>
          <a:off x="0" y="0"/>
          <a:ext cx="41910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63"/>
  <sheetViews>
    <sheetView tabSelected="1" zoomScaleNormal="100" workbookViewId="0">
      <selection activeCell="M3" sqref="M3"/>
    </sheetView>
  </sheetViews>
  <sheetFormatPr defaultColWidth="9.109375" defaultRowHeight="13.2" x14ac:dyDescent="0.25"/>
  <cols>
    <col min="1" max="1" width="13.33203125" style="1" customWidth="1"/>
    <col min="2" max="2" width="11.5546875" style="1" customWidth="1"/>
    <col min="3" max="3" width="49.88671875" style="1" customWidth="1"/>
    <col min="4" max="4" width="26.5546875" style="1" customWidth="1"/>
    <col min="5" max="5" width="16.33203125" style="1" customWidth="1"/>
    <col min="6" max="6" width="9.109375" style="1"/>
    <col min="7" max="7" width="17.109375" style="1" customWidth="1"/>
    <col min="8" max="8" width="11.5546875" style="1" customWidth="1"/>
    <col min="9" max="9" width="11.44140625" style="20" customWidth="1"/>
    <col min="10" max="10" width="9.33203125" style="20" bestFit="1" customWidth="1"/>
    <col min="11" max="16384" width="9.109375" style="1"/>
  </cols>
  <sheetData>
    <row r="1" spans="1:10" ht="54" customHeight="1" x14ac:dyDescent="0.4">
      <c r="C1" s="21" t="s">
        <v>129</v>
      </c>
    </row>
    <row r="2" spans="1:10" ht="20.25" customHeight="1" x14ac:dyDescent="0.25"/>
    <row r="3" spans="1:10" ht="17.399999999999999" x14ac:dyDescent="0.3">
      <c r="A3" s="130" t="s">
        <v>15</v>
      </c>
      <c r="B3" s="3"/>
      <c r="C3" s="3"/>
      <c r="D3" s="3"/>
      <c r="E3" s="3"/>
      <c r="G3" s="26" t="s">
        <v>131</v>
      </c>
    </row>
    <row r="4" spans="1:10" ht="15" x14ac:dyDescent="0.25">
      <c r="A4" s="3"/>
      <c r="B4" s="3"/>
      <c r="C4" s="3"/>
      <c r="D4" s="3"/>
      <c r="E4" s="3"/>
    </row>
    <row r="5" spans="1:10" ht="15" x14ac:dyDescent="0.25">
      <c r="A5" s="3"/>
      <c r="B5" s="3"/>
      <c r="C5" s="3"/>
      <c r="D5" s="115" t="s">
        <v>128</v>
      </c>
      <c r="E5" s="125"/>
      <c r="G5" s="8" t="s">
        <v>112</v>
      </c>
      <c r="I5" s="109"/>
    </row>
    <row r="6" spans="1:10" ht="15.6" x14ac:dyDescent="0.3">
      <c r="A6" s="2" t="s">
        <v>0</v>
      </c>
      <c r="B6" s="3"/>
      <c r="C6" s="4" t="s">
        <v>1</v>
      </c>
      <c r="D6" s="116" t="s">
        <v>118</v>
      </c>
      <c r="E6" s="126"/>
      <c r="G6" s="108" t="s">
        <v>106</v>
      </c>
      <c r="I6" s="119"/>
    </row>
    <row r="7" spans="1:10" ht="15.6" x14ac:dyDescent="0.3">
      <c r="A7" s="2"/>
      <c r="B7" s="3"/>
      <c r="C7" s="3"/>
      <c r="D7" s="116" t="s">
        <v>119</v>
      </c>
      <c r="E7" s="127"/>
      <c r="G7" s="8" t="s">
        <v>113</v>
      </c>
    </row>
    <row r="8" spans="1:10" ht="15.6" x14ac:dyDescent="0.3">
      <c r="A8" s="2" t="s">
        <v>3</v>
      </c>
      <c r="B8" s="3"/>
      <c r="C8" s="6">
        <v>44651</v>
      </c>
      <c r="D8" s="116" t="s">
        <v>121</v>
      </c>
      <c r="E8" s="126"/>
      <c r="G8" s="1" t="s">
        <v>14</v>
      </c>
      <c r="I8" s="20">
        <v>8047</v>
      </c>
    </row>
    <row r="9" spans="1:10" ht="15" x14ac:dyDescent="0.25">
      <c r="A9" s="3"/>
      <c r="B9" s="3"/>
      <c r="C9" s="3"/>
      <c r="D9" s="115" t="s">
        <v>120</v>
      </c>
      <c r="E9" s="125"/>
      <c r="G9" s="108" t="s">
        <v>130</v>
      </c>
      <c r="I9" s="22">
        <f>246*10</f>
        <v>2460</v>
      </c>
    </row>
    <row r="10" spans="1:10" ht="15.6" thickBot="1" x14ac:dyDescent="0.3">
      <c r="A10" s="3"/>
      <c r="B10" s="3"/>
      <c r="C10" s="3"/>
      <c r="D10" s="3"/>
      <c r="E10" s="3"/>
      <c r="G10" s="23" t="s">
        <v>16</v>
      </c>
      <c r="I10" s="121">
        <f>SUM(I8:I9)</f>
        <v>10507</v>
      </c>
    </row>
    <row r="11" spans="1:10" ht="15.6" x14ac:dyDescent="0.3">
      <c r="A11" s="2" t="s">
        <v>2</v>
      </c>
      <c r="B11" s="3"/>
      <c r="C11" s="3"/>
      <c r="D11" s="3"/>
      <c r="E11" s="128"/>
      <c r="G11" s="8" t="s">
        <v>114</v>
      </c>
    </row>
    <row r="12" spans="1:10" ht="15.6" x14ac:dyDescent="0.3">
      <c r="A12" s="3"/>
      <c r="B12" s="3"/>
      <c r="C12" s="129" t="s">
        <v>2</v>
      </c>
      <c r="D12" s="3"/>
      <c r="E12" s="66" t="s">
        <v>102</v>
      </c>
      <c r="G12" s="108" t="s">
        <v>108</v>
      </c>
      <c r="I12" s="114" t="s">
        <v>107</v>
      </c>
      <c r="J12" s="1"/>
    </row>
    <row r="13" spans="1:10" ht="15.6" x14ac:dyDescent="0.3">
      <c r="A13" s="129"/>
      <c r="B13" s="3"/>
      <c r="C13" s="3"/>
      <c r="D13" s="3"/>
      <c r="E13" s="66"/>
      <c r="G13" s="108" t="s">
        <v>109</v>
      </c>
      <c r="I13" s="114" t="s">
        <v>107</v>
      </c>
      <c r="J13" s="1"/>
    </row>
    <row r="14" spans="1:10" ht="15.6" x14ac:dyDescent="0.3">
      <c r="A14" s="129"/>
      <c r="B14" s="3"/>
      <c r="C14" s="3"/>
      <c r="D14" s="3"/>
      <c r="E14" s="66" t="s">
        <v>4</v>
      </c>
      <c r="G14" s="108" t="s">
        <v>110</v>
      </c>
      <c r="I14" s="114" t="s">
        <v>107</v>
      </c>
    </row>
    <row r="15" spans="1:10" ht="15.6" x14ac:dyDescent="0.3">
      <c r="A15" s="3"/>
      <c r="B15" s="3"/>
      <c r="C15" s="129" t="s">
        <v>66</v>
      </c>
      <c r="D15" s="3"/>
      <c r="E15" s="13">
        <v>8907</v>
      </c>
      <c r="G15" s="108" t="s">
        <v>111</v>
      </c>
      <c r="I15" s="123" t="s">
        <v>107</v>
      </c>
    </row>
    <row r="16" spans="1:10" ht="15" x14ac:dyDescent="0.25">
      <c r="A16" s="3"/>
      <c r="B16" s="3"/>
      <c r="C16" s="3"/>
      <c r="D16" s="3"/>
      <c r="E16" s="14"/>
      <c r="G16" s="108" t="s">
        <v>13</v>
      </c>
      <c r="I16" s="123" t="s">
        <v>107</v>
      </c>
    </row>
    <row r="17" spans="1:10" ht="15.6" x14ac:dyDescent="0.3">
      <c r="A17" s="2" t="s">
        <v>124</v>
      </c>
      <c r="B17" s="3"/>
      <c r="C17" s="3"/>
      <c r="D17" s="3"/>
      <c r="E17" s="14"/>
      <c r="G17" s="23" t="s">
        <v>115</v>
      </c>
      <c r="I17" s="120">
        <f>SUM(I12:I16)</f>
        <v>0</v>
      </c>
    </row>
    <row r="18" spans="1:10" ht="15" x14ac:dyDescent="0.25">
      <c r="A18" s="3" t="s">
        <v>65</v>
      </c>
      <c r="B18" s="3"/>
      <c r="C18" s="3"/>
      <c r="D18" s="3"/>
      <c r="E18" s="14"/>
      <c r="G18" s="8" t="s">
        <v>116</v>
      </c>
      <c r="I18" s="109"/>
    </row>
    <row r="19" spans="1:10" ht="16.5" customHeight="1" x14ac:dyDescent="0.3">
      <c r="A19" s="2"/>
      <c r="B19" s="3"/>
      <c r="C19" s="3"/>
      <c r="D19" s="3"/>
      <c r="E19" s="14"/>
      <c r="G19" s="108" t="s">
        <v>122</v>
      </c>
      <c r="H19" s="117"/>
      <c r="I19" s="122">
        <f>71182*0.4</f>
        <v>28472.800000000003</v>
      </c>
    </row>
    <row r="20" spans="1:10" ht="15.6" x14ac:dyDescent="0.3">
      <c r="A20" s="9">
        <v>44592</v>
      </c>
      <c r="B20" s="3"/>
      <c r="C20" s="3" t="s">
        <v>134</v>
      </c>
      <c r="D20" s="3"/>
      <c r="E20" s="10">
        <f>I24/12</f>
        <v>3248.3166666666671</v>
      </c>
      <c r="G20" s="23" t="s">
        <v>117</v>
      </c>
      <c r="I20" s="109"/>
    </row>
    <row r="21" spans="1:10" ht="15.6" customHeight="1" x14ac:dyDescent="0.25">
      <c r="A21" s="9">
        <v>44620</v>
      </c>
      <c r="B21" s="3"/>
      <c r="C21" s="3" t="str">
        <f>C20</f>
        <v>Accrue Monthly benefit (1/12th of 2022 annual amount (B))</v>
      </c>
      <c r="D21" s="3"/>
      <c r="E21" s="10">
        <f>E20</f>
        <v>3248.3166666666671</v>
      </c>
      <c r="G21" s="23" t="s">
        <v>103</v>
      </c>
    </row>
    <row r="22" spans="1:10" ht="15" x14ac:dyDescent="0.25">
      <c r="A22" s="9">
        <v>44651</v>
      </c>
      <c r="B22" s="3"/>
      <c r="C22" s="3" t="str">
        <f>C21</f>
        <v>Accrue Monthly benefit (1/12th of 2022 annual amount (B))</v>
      </c>
      <c r="D22" s="3"/>
      <c r="E22" s="10">
        <f>E21</f>
        <v>3248.3166666666671</v>
      </c>
      <c r="G22" s="23" t="s">
        <v>132</v>
      </c>
    </row>
    <row r="23" spans="1:10" ht="17.399999999999999" x14ac:dyDescent="0.3">
      <c r="A23" s="11"/>
      <c r="B23" s="3"/>
      <c r="C23" s="2" t="s">
        <v>2</v>
      </c>
      <c r="D23" s="3"/>
      <c r="E23" s="12"/>
      <c r="J23" s="118"/>
    </row>
    <row r="24" spans="1:10" ht="15.6" x14ac:dyDescent="0.3">
      <c r="A24" s="2"/>
      <c r="B24" s="3"/>
      <c r="C24" s="2" t="s">
        <v>125</v>
      </c>
      <c r="D24" s="3"/>
      <c r="E24" s="13">
        <f>SUM(E19:E23)</f>
        <v>9744.9500000000007</v>
      </c>
      <c r="G24" s="24" t="s">
        <v>133</v>
      </c>
      <c r="H24" s="25"/>
      <c r="I24" s="65">
        <f>I6+I10+I17+I19</f>
        <v>38979.800000000003</v>
      </c>
      <c r="J24" s="124" t="s">
        <v>67</v>
      </c>
    </row>
    <row r="25" spans="1:10" ht="15.6" x14ac:dyDescent="0.3">
      <c r="A25" s="2"/>
      <c r="B25" s="3"/>
      <c r="C25" s="3"/>
      <c r="D25" s="3"/>
      <c r="E25" s="13"/>
      <c r="I25" s="1"/>
      <c r="J25" s="1"/>
    </row>
    <row r="26" spans="1:10" ht="15.6" x14ac:dyDescent="0.3">
      <c r="A26" s="2" t="s">
        <v>68</v>
      </c>
      <c r="B26" s="3"/>
      <c r="C26" s="2"/>
      <c r="D26" s="3"/>
      <c r="E26" s="14"/>
      <c r="I26" s="1"/>
      <c r="J26" s="1"/>
    </row>
    <row r="27" spans="1:10" ht="15.6" x14ac:dyDescent="0.3">
      <c r="A27" s="2" t="s">
        <v>5</v>
      </c>
      <c r="B27" s="2"/>
      <c r="C27" s="2" t="s">
        <v>6</v>
      </c>
      <c r="D27" s="3"/>
      <c r="E27" s="14"/>
      <c r="I27" s="1"/>
      <c r="J27" s="1"/>
    </row>
    <row r="28" spans="1:10" ht="15" x14ac:dyDescent="0.25">
      <c r="A28" s="9">
        <v>44576</v>
      </c>
      <c r="B28" s="3"/>
      <c r="C28" s="3" t="s">
        <v>7</v>
      </c>
      <c r="D28" s="3"/>
      <c r="E28" s="10">
        <v>-5000</v>
      </c>
      <c r="I28" s="1"/>
      <c r="J28" s="1"/>
    </row>
    <row r="29" spans="1:10" ht="15" x14ac:dyDescent="0.25">
      <c r="A29" s="9">
        <v>44576</v>
      </c>
      <c r="B29" s="3"/>
      <c r="C29" s="3" t="s">
        <v>8</v>
      </c>
      <c r="D29" s="3"/>
      <c r="E29" s="10">
        <v>-361</v>
      </c>
      <c r="I29" s="1"/>
      <c r="J29" s="1"/>
    </row>
    <row r="30" spans="1:10" ht="15" x14ac:dyDescent="0.25">
      <c r="A30" s="9">
        <v>44576</v>
      </c>
      <c r="B30" s="3"/>
      <c r="C30" s="3" t="s">
        <v>9</v>
      </c>
      <c r="D30" s="3"/>
      <c r="E30" s="10">
        <v>-375</v>
      </c>
    </row>
    <row r="31" spans="1:10" ht="15" x14ac:dyDescent="0.25">
      <c r="A31" s="9">
        <v>44577</v>
      </c>
      <c r="B31" s="3"/>
      <c r="C31" s="3" t="s">
        <v>69</v>
      </c>
      <c r="D31" s="3"/>
      <c r="E31" s="10">
        <v>-150</v>
      </c>
    </row>
    <row r="32" spans="1:10" ht="15" x14ac:dyDescent="0.25">
      <c r="A32" s="9">
        <v>44588</v>
      </c>
      <c r="B32" s="3"/>
      <c r="C32" s="3" t="s">
        <v>10</v>
      </c>
      <c r="D32" s="3"/>
      <c r="E32" s="10">
        <v>-3295</v>
      </c>
    </row>
    <row r="33" spans="1:5" ht="15" x14ac:dyDescent="0.25">
      <c r="A33" s="9">
        <v>44591</v>
      </c>
      <c r="B33" s="3"/>
      <c r="C33" s="3" t="s">
        <v>11</v>
      </c>
      <c r="D33" s="3"/>
      <c r="E33" s="10">
        <v>-720</v>
      </c>
    </row>
    <row r="34" spans="1:5" ht="15" x14ac:dyDescent="0.25">
      <c r="A34" s="9"/>
      <c r="B34" s="3"/>
      <c r="C34" s="3"/>
      <c r="D34" s="3"/>
      <c r="E34" s="10" t="s">
        <v>2</v>
      </c>
    </row>
    <row r="35" spans="1:5" ht="15" x14ac:dyDescent="0.25">
      <c r="A35" s="9">
        <v>44617</v>
      </c>
      <c r="B35" s="3"/>
      <c r="C35" s="3" t="s">
        <v>69</v>
      </c>
      <c r="D35" s="3"/>
      <c r="E35" s="10">
        <v>-150</v>
      </c>
    </row>
    <row r="36" spans="1:5" ht="15" x14ac:dyDescent="0.25">
      <c r="A36" s="9">
        <v>44619</v>
      </c>
      <c r="B36" s="3"/>
      <c r="C36" s="3" t="s">
        <v>11</v>
      </c>
      <c r="D36" s="3"/>
      <c r="E36" s="10">
        <v>-720</v>
      </c>
    </row>
    <row r="37" spans="1:5" ht="15" x14ac:dyDescent="0.25">
      <c r="A37" s="9"/>
      <c r="B37" s="3"/>
      <c r="C37" s="3"/>
      <c r="D37" s="3"/>
      <c r="E37" s="10" t="s">
        <v>2</v>
      </c>
    </row>
    <row r="38" spans="1:5" ht="15" x14ac:dyDescent="0.25">
      <c r="A38" s="9">
        <v>44633</v>
      </c>
      <c r="B38" s="3"/>
      <c r="C38" s="3" t="s">
        <v>104</v>
      </c>
      <c r="D38" s="3"/>
      <c r="E38" s="10">
        <v>-125.45</v>
      </c>
    </row>
    <row r="39" spans="1:5" ht="15" x14ac:dyDescent="0.25">
      <c r="A39" s="9">
        <v>44633</v>
      </c>
      <c r="B39" s="3"/>
      <c r="C39" s="3" t="s">
        <v>105</v>
      </c>
      <c r="D39" s="3"/>
      <c r="E39" s="10">
        <v>-121.8</v>
      </c>
    </row>
    <row r="40" spans="1:5" ht="15" x14ac:dyDescent="0.25">
      <c r="A40" s="9">
        <v>44633</v>
      </c>
      <c r="B40" s="3"/>
      <c r="C40" s="3" t="s">
        <v>12</v>
      </c>
      <c r="D40" s="3"/>
      <c r="E40" s="10">
        <v>-59.95</v>
      </c>
    </row>
    <row r="41" spans="1:5" ht="15" x14ac:dyDescent="0.25">
      <c r="A41" s="9">
        <v>44640</v>
      </c>
      <c r="B41" s="3"/>
      <c r="C41" s="3" t="s">
        <v>69</v>
      </c>
      <c r="D41" s="3"/>
      <c r="E41" s="10">
        <v>-150</v>
      </c>
    </row>
    <row r="42" spans="1:5" ht="15" x14ac:dyDescent="0.25">
      <c r="A42" s="9">
        <v>44647</v>
      </c>
      <c r="B42" s="3"/>
      <c r="C42" s="3" t="s">
        <v>11</v>
      </c>
      <c r="D42" s="3"/>
      <c r="E42" s="10">
        <v>-720</v>
      </c>
    </row>
    <row r="43" spans="1:5" ht="15" x14ac:dyDescent="0.25">
      <c r="A43" s="9"/>
      <c r="B43" s="3"/>
      <c r="C43" s="3"/>
      <c r="D43" s="3"/>
      <c r="E43" s="12"/>
    </row>
    <row r="44" spans="1:5" ht="15.6" x14ac:dyDescent="0.3">
      <c r="A44" s="9"/>
      <c r="B44" s="3"/>
      <c r="C44" s="2" t="s">
        <v>126</v>
      </c>
      <c r="D44" s="3"/>
      <c r="E44" s="15">
        <f>SUM(E28:E43)</f>
        <v>-11948.2</v>
      </c>
    </row>
    <row r="45" spans="1:5" ht="15.6" thickBot="1" x14ac:dyDescent="0.3">
      <c r="A45" s="9"/>
      <c r="B45" s="3"/>
      <c r="C45" s="3"/>
      <c r="D45" s="3"/>
      <c r="E45" s="16"/>
    </row>
    <row r="46" spans="1:5" ht="16.2" thickBot="1" x14ac:dyDescent="0.35">
      <c r="A46" s="11" t="s">
        <v>127</v>
      </c>
      <c r="B46" s="17"/>
      <c r="C46" s="17"/>
      <c r="D46" s="17"/>
      <c r="E46" s="110">
        <f>E15+E24+E44</f>
        <v>6703.75</v>
      </c>
    </row>
    <row r="47" spans="1:5" ht="15.6" x14ac:dyDescent="0.3">
      <c r="A47" s="9" t="s">
        <v>123</v>
      </c>
      <c r="B47" s="17"/>
      <c r="C47" s="17"/>
      <c r="D47" s="17"/>
      <c r="E47" s="111"/>
    </row>
    <row r="48" spans="1:5" x14ac:dyDescent="0.25">
      <c r="A48" s="112"/>
      <c r="B48" s="108"/>
      <c r="C48" s="108"/>
      <c r="D48" s="108"/>
      <c r="E48" s="113"/>
    </row>
    <row r="49" spans="1:5" x14ac:dyDescent="0.25">
      <c r="A49" s="17"/>
      <c r="E49" s="18"/>
    </row>
    <row r="50" spans="1:5" x14ac:dyDescent="0.25">
      <c r="A50" s="17"/>
      <c r="E50" s="18"/>
    </row>
    <row r="51" spans="1:5" x14ac:dyDescent="0.25">
      <c r="A51" s="17" t="s">
        <v>2</v>
      </c>
      <c r="E51" s="18"/>
    </row>
    <row r="52" spans="1:5" x14ac:dyDescent="0.25">
      <c r="A52" s="17"/>
      <c r="E52" s="18"/>
    </row>
    <row r="53" spans="1:5" x14ac:dyDescent="0.25">
      <c r="A53" s="17"/>
      <c r="E53" s="19"/>
    </row>
    <row r="54" spans="1:5" x14ac:dyDescent="0.25">
      <c r="A54" s="17"/>
      <c r="E54" s="19"/>
    </row>
    <row r="55" spans="1:5" x14ac:dyDescent="0.25">
      <c r="A55" s="17"/>
      <c r="E55" s="19"/>
    </row>
    <row r="56" spans="1:5" x14ac:dyDescent="0.25">
      <c r="A56" s="17"/>
      <c r="E56" s="19"/>
    </row>
    <row r="57" spans="1:5" x14ac:dyDescent="0.25">
      <c r="A57" s="17"/>
      <c r="E57" s="19"/>
    </row>
    <row r="58" spans="1:5" x14ac:dyDescent="0.25">
      <c r="A58" s="17"/>
      <c r="E58" s="19"/>
    </row>
    <row r="59" spans="1:5" x14ac:dyDescent="0.25">
      <c r="A59" s="17"/>
      <c r="E59" s="19"/>
    </row>
    <row r="60" spans="1:5" x14ac:dyDescent="0.25">
      <c r="A60" s="17"/>
      <c r="E60" s="19"/>
    </row>
    <row r="61" spans="1:5" x14ac:dyDescent="0.25">
      <c r="E61" s="19"/>
    </row>
    <row r="62" spans="1:5" x14ac:dyDescent="0.25">
      <c r="E62" s="19"/>
    </row>
    <row r="63" spans="1:5" x14ac:dyDescent="0.25">
      <c r="E63" s="19"/>
    </row>
  </sheetData>
  <phoneticPr fontId="8" type="noConversion"/>
  <pageMargins left="0.48" right="0.15748031496062992" top="0.47" bottom="0.23622047244094491" header="0.19" footer="0.19685039370078741"/>
  <pageSetup paperSize="9" scale="64"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zoomScale="90" zoomScaleNormal="90" workbookViewId="0">
      <selection activeCell="F49" sqref="F49"/>
    </sheetView>
  </sheetViews>
  <sheetFormatPr defaultColWidth="9.109375" defaultRowHeight="13.2" x14ac:dyDescent="0.25"/>
  <cols>
    <col min="1" max="1" width="119.33203125" style="1" customWidth="1"/>
    <col min="2" max="16384" width="9.109375" style="1"/>
  </cols>
  <sheetData>
    <row r="1" spans="1:1" ht="54" customHeight="1" x14ac:dyDescent="0.4">
      <c r="A1" s="86" t="s">
        <v>94</v>
      </c>
    </row>
    <row r="2" spans="1:1" x14ac:dyDescent="0.25">
      <c r="A2" s="90"/>
    </row>
    <row r="3" spans="1:1" ht="15.6" x14ac:dyDescent="0.3">
      <c r="A3" s="91" t="s">
        <v>17</v>
      </c>
    </row>
    <row r="4" spans="1:1" ht="15.6" x14ac:dyDescent="0.3">
      <c r="A4" s="91"/>
    </row>
    <row r="5" spans="1:1" ht="8.25" customHeight="1" x14ac:dyDescent="0.25">
      <c r="A5" s="90"/>
    </row>
    <row r="6" spans="1:1" ht="15.6" x14ac:dyDescent="0.3">
      <c r="A6" s="107" t="s">
        <v>100</v>
      </c>
    </row>
    <row r="7" spans="1:1" ht="26.4" x14ac:dyDescent="0.25">
      <c r="A7" s="92" t="s">
        <v>97</v>
      </c>
    </row>
    <row r="8" spans="1:1" ht="8.25" customHeight="1" x14ac:dyDescent="0.25">
      <c r="A8" s="90"/>
    </row>
    <row r="9" spans="1:1" x14ac:dyDescent="0.25">
      <c r="A9" s="94" t="s">
        <v>18</v>
      </c>
    </row>
    <row r="10" spans="1:1" x14ac:dyDescent="0.25">
      <c r="A10" s="92" t="s">
        <v>84</v>
      </c>
    </row>
    <row r="11" spans="1:1" ht="8.25" customHeight="1" x14ac:dyDescent="0.25">
      <c r="A11" s="90"/>
    </row>
    <row r="12" spans="1:1" x14ac:dyDescent="0.25">
      <c r="A12" s="94" t="s">
        <v>19</v>
      </c>
    </row>
    <row r="13" spans="1:1" x14ac:dyDescent="0.25">
      <c r="A13" s="93" t="s">
        <v>20</v>
      </c>
    </row>
    <row r="14" spans="1:1" ht="8.25" customHeight="1" x14ac:dyDescent="0.25">
      <c r="A14" s="90"/>
    </row>
    <row r="15" spans="1:1" x14ac:dyDescent="0.25">
      <c r="A15" s="94" t="s">
        <v>21</v>
      </c>
    </row>
    <row r="16" spans="1:1" ht="26.4" x14ac:dyDescent="0.25">
      <c r="A16" s="90" t="s">
        <v>81</v>
      </c>
    </row>
    <row r="17" spans="1:1" ht="8.25" customHeight="1" x14ac:dyDescent="0.25">
      <c r="A17" s="90"/>
    </row>
    <row r="18" spans="1:1" x14ac:dyDescent="0.25">
      <c r="A18" s="93" t="s">
        <v>22</v>
      </c>
    </row>
    <row r="19" spans="1:1" ht="8.25" customHeight="1" x14ac:dyDescent="0.25">
      <c r="A19" s="90"/>
    </row>
    <row r="20" spans="1:1" x14ac:dyDescent="0.25">
      <c r="A20" s="95" t="s">
        <v>23</v>
      </c>
    </row>
    <row r="21" spans="1:1" x14ac:dyDescent="0.25">
      <c r="A21" s="95"/>
    </row>
    <row r="22" spans="1:1" ht="8.25" customHeight="1" x14ac:dyDescent="0.25">
      <c r="A22" s="90"/>
    </row>
    <row r="23" spans="1:1" ht="15.6" x14ac:dyDescent="0.3">
      <c r="A23" s="107" t="s">
        <v>101</v>
      </c>
    </row>
    <row r="24" spans="1:1" ht="26.4" x14ac:dyDescent="0.25">
      <c r="A24" s="90" t="s">
        <v>98</v>
      </c>
    </row>
    <row r="25" spans="1:1" ht="8.25" customHeight="1" x14ac:dyDescent="0.25">
      <c r="A25" s="90"/>
    </row>
    <row r="26" spans="1:1" x14ac:dyDescent="0.25">
      <c r="A26" s="94" t="s">
        <v>24</v>
      </c>
    </row>
    <row r="27" spans="1:1" x14ac:dyDescent="0.25">
      <c r="A27" s="93" t="s">
        <v>25</v>
      </c>
    </row>
    <row r="28" spans="1:1" ht="8.25" customHeight="1" x14ac:dyDescent="0.25">
      <c r="A28" s="90"/>
    </row>
    <row r="29" spans="1:1" x14ac:dyDescent="0.25">
      <c r="A29" s="94" t="s">
        <v>26</v>
      </c>
    </row>
    <row r="30" spans="1:1" x14ac:dyDescent="0.25">
      <c r="A30" s="93" t="s">
        <v>27</v>
      </c>
    </row>
    <row r="31" spans="1:1" ht="8.25" customHeight="1" x14ac:dyDescent="0.25">
      <c r="A31" s="90"/>
    </row>
    <row r="32" spans="1:1" x14ac:dyDescent="0.25">
      <c r="A32" s="94" t="s">
        <v>28</v>
      </c>
    </row>
    <row r="33" spans="1:1" x14ac:dyDescent="0.25">
      <c r="A33" s="93" t="s">
        <v>29</v>
      </c>
    </row>
    <row r="34" spans="1:1" ht="8.25" customHeight="1" x14ac:dyDescent="0.25">
      <c r="A34" s="90"/>
    </row>
    <row r="35" spans="1:1" x14ac:dyDescent="0.25">
      <c r="A35" s="94" t="s">
        <v>30</v>
      </c>
    </row>
    <row r="36" spans="1:1" ht="26.4" x14ac:dyDescent="0.25">
      <c r="A36" s="92" t="s">
        <v>88</v>
      </c>
    </row>
    <row r="37" spans="1:1" ht="8.25" customHeight="1" x14ac:dyDescent="0.25">
      <c r="A37" s="90"/>
    </row>
    <row r="38" spans="1:1" x14ac:dyDescent="0.25">
      <c r="A38" s="94" t="s">
        <v>31</v>
      </c>
    </row>
    <row r="39" spans="1:1" ht="39.6" x14ac:dyDescent="0.25">
      <c r="A39" s="92" t="s">
        <v>92</v>
      </c>
    </row>
    <row r="40" spans="1:1" ht="8.25" customHeight="1" x14ac:dyDescent="0.25">
      <c r="A40" s="90"/>
    </row>
    <row r="41" spans="1:1" x14ac:dyDescent="0.25">
      <c r="A41" s="94" t="s">
        <v>18</v>
      </c>
    </row>
    <row r="42" spans="1:1" x14ac:dyDescent="0.25">
      <c r="A42" s="90" t="s">
        <v>99</v>
      </c>
    </row>
    <row r="43" spans="1:1" ht="8.25" customHeight="1" x14ac:dyDescent="0.25">
      <c r="A43" s="90"/>
    </row>
    <row r="44" spans="1:1" x14ac:dyDescent="0.25">
      <c r="A44" s="94" t="s">
        <v>19</v>
      </c>
    </row>
    <row r="45" spans="1:1" x14ac:dyDescent="0.25">
      <c r="A45" s="93" t="s">
        <v>32</v>
      </c>
    </row>
    <row r="46" spans="1:1" ht="8.25" customHeight="1" x14ac:dyDescent="0.25">
      <c r="A46" s="90"/>
    </row>
    <row r="47" spans="1:1" x14ac:dyDescent="0.25">
      <c r="A47" s="94" t="s">
        <v>21</v>
      </c>
    </row>
    <row r="48" spans="1:1" ht="26.4" x14ac:dyDescent="0.25">
      <c r="A48" s="90" t="s">
        <v>81</v>
      </c>
    </row>
    <row r="49" spans="1:1" x14ac:dyDescent="0.25">
      <c r="A49" s="93" t="s">
        <v>22</v>
      </c>
    </row>
    <row r="50" spans="1:1" ht="8.25" customHeight="1" x14ac:dyDescent="0.25">
      <c r="A50" s="90"/>
    </row>
    <row r="51" spans="1:1" x14ac:dyDescent="0.25">
      <c r="A51" s="95" t="s">
        <v>33</v>
      </c>
    </row>
    <row r="52" spans="1:1" ht="8.25" customHeight="1" thickBot="1" x14ac:dyDescent="0.3">
      <c r="A52" s="90"/>
    </row>
    <row r="53" spans="1:1" ht="9.75" customHeight="1" x14ac:dyDescent="0.25">
      <c r="A53" s="96"/>
    </row>
    <row r="54" spans="1:1" ht="13.8" x14ac:dyDescent="0.25">
      <c r="A54" s="97" t="s">
        <v>34</v>
      </c>
    </row>
    <row r="55" spans="1:1" ht="8.25" customHeight="1" x14ac:dyDescent="0.25">
      <c r="A55" s="100"/>
    </row>
    <row r="56" spans="1:1" x14ac:dyDescent="0.25">
      <c r="A56" s="98" t="s">
        <v>93</v>
      </c>
    </row>
    <row r="57" spans="1:1" ht="8.25" customHeight="1" x14ac:dyDescent="0.25">
      <c r="A57" s="100"/>
    </row>
    <row r="58" spans="1:1" x14ac:dyDescent="0.25">
      <c r="A58" s="98" t="s">
        <v>35</v>
      </c>
    </row>
    <row r="59" spans="1:1" ht="8.25" customHeight="1" x14ac:dyDescent="0.25">
      <c r="A59" s="100"/>
    </row>
    <row r="60" spans="1:1" x14ac:dyDescent="0.25">
      <c r="A60" s="98" t="s">
        <v>36</v>
      </c>
    </row>
    <row r="61" spans="1:1" ht="8.25" customHeight="1" x14ac:dyDescent="0.25">
      <c r="A61" s="100"/>
    </row>
    <row r="62" spans="1:1" ht="26.4" x14ac:dyDescent="0.25">
      <c r="A62" s="102" t="s">
        <v>82</v>
      </c>
    </row>
    <row r="63" spans="1:1" ht="13.8" thickBot="1" x14ac:dyDescent="0.3">
      <c r="A63" s="99"/>
    </row>
  </sheetData>
  <phoneticPr fontId="13" type="noConversion"/>
  <pageMargins left="0.6692913385826772" right="0.70866141732283472" top="0.15748031496062992" bottom="0.15748031496062992" header="0.15748031496062992" footer="0.1574803149606299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selection activeCell="K28" sqref="K28"/>
    </sheetView>
  </sheetViews>
  <sheetFormatPr defaultColWidth="9.109375" defaultRowHeight="13.2" x14ac:dyDescent="0.25"/>
  <cols>
    <col min="1" max="1" width="14.5546875" style="1" customWidth="1"/>
    <col min="2" max="2" width="26.109375" style="1" customWidth="1"/>
    <col min="3" max="3" width="9.44140625" style="1" customWidth="1"/>
    <col min="4" max="4" width="12.88671875" style="1" customWidth="1"/>
    <col min="5" max="5" width="15.33203125" style="1" customWidth="1"/>
    <col min="6" max="6" width="11.44140625" style="1" customWidth="1"/>
    <col min="7" max="7" width="9.5546875" style="1" customWidth="1"/>
    <col min="8" max="8" width="9.109375" style="1" hidden="1" customWidth="1"/>
    <col min="9" max="16384" width="9.109375" style="1"/>
  </cols>
  <sheetData>
    <row r="1" spans="1:7" ht="22.8" x14ac:dyDescent="0.4">
      <c r="A1" s="136" t="s">
        <v>70</v>
      </c>
      <c r="B1" s="136"/>
      <c r="C1" s="136"/>
      <c r="D1" s="136"/>
      <c r="E1" s="136"/>
      <c r="F1" s="136"/>
    </row>
    <row r="3" spans="1:7" ht="23.25" customHeight="1" x14ac:dyDescent="0.4">
      <c r="A3" s="137" t="s">
        <v>95</v>
      </c>
      <c r="B3" s="137"/>
      <c r="C3" s="137"/>
      <c r="D3" s="137"/>
      <c r="E3" s="137"/>
      <c r="F3" s="137"/>
    </row>
    <row r="4" spans="1:7" ht="23.25" customHeight="1" x14ac:dyDescent="0.4">
      <c r="A4" s="28"/>
      <c r="B4" s="28"/>
      <c r="C4" s="28"/>
      <c r="D4" s="28"/>
      <c r="E4" s="28"/>
      <c r="F4" s="7"/>
    </row>
    <row r="5" spans="1:7" ht="17.100000000000001" customHeight="1" x14ac:dyDescent="0.25">
      <c r="A5" s="29" t="s">
        <v>37</v>
      </c>
      <c r="B5" s="30" t="s">
        <v>1</v>
      </c>
      <c r="C5" s="31"/>
      <c r="D5" s="32"/>
      <c r="E5" s="33"/>
      <c r="F5" s="5"/>
      <c r="G5" s="5"/>
    </row>
    <row r="6" spans="1:7" ht="12" customHeight="1" x14ac:dyDescent="0.25">
      <c r="A6" s="29" t="s">
        <v>38</v>
      </c>
      <c r="B6" s="34"/>
      <c r="C6" s="35"/>
      <c r="D6" s="35"/>
      <c r="E6" s="5"/>
      <c r="F6" s="5"/>
      <c r="G6" s="5"/>
    </row>
    <row r="7" spans="1:7" ht="17.100000000000001" customHeight="1" x14ac:dyDescent="0.25">
      <c r="A7" s="29"/>
      <c r="B7" s="35"/>
      <c r="C7" s="35"/>
      <c r="D7" s="36" t="s">
        <v>39</v>
      </c>
      <c r="E7" s="37"/>
      <c r="F7" s="5"/>
    </row>
    <row r="8" spans="1:7" ht="17.100000000000001" customHeight="1" x14ac:dyDescent="0.25">
      <c r="A8" s="29" t="s">
        <v>2</v>
      </c>
      <c r="B8" s="35"/>
      <c r="C8" s="35"/>
      <c r="D8" s="29" t="s">
        <v>40</v>
      </c>
      <c r="E8" s="38" t="s">
        <v>41</v>
      </c>
      <c r="F8" s="29" t="s">
        <v>2</v>
      </c>
      <c r="G8" s="5" t="s">
        <v>2</v>
      </c>
    </row>
    <row r="9" spans="1:7" ht="11.25" customHeight="1" x14ac:dyDescent="0.25">
      <c r="A9" s="29"/>
      <c r="B9" s="35"/>
      <c r="C9" s="35"/>
      <c r="D9" s="29"/>
      <c r="E9" s="39" t="s">
        <v>42</v>
      </c>
      <c r="F9" s="29"/>
      <c r="G9" s="5"/>
    </row>
    <row r="10" spans="1:7" ht="17.100000000000001" customHeight="1" x14ac:dyDescent="0.25">
      <c r="A10" s="29"/>
      <c r="B10" s="35"/>
      <c r="C10" s="35"/>
      <c r="D10" s="35"/>
      <c r="E10" s="29" t="s">
        <v>2</v>
      </c>
      <c r="F10" s="5"/>
    </row>
    <row r="11" spans="1:7" ht="17.100000000000001" customHeight="1" x14ac:dyDescent="0.25">
      <c r="A11" s="67" t="s">
        <v>43</v>
      </c>
      <c r="B11" s="68"/>
      <c r="C11" s="68"/>
      <c r="D11" s="68"/>
      <c r="E11" s="69"/>
      <c r="F11" s="69"/>
      <c r="G11" s="70"/>
    </row>
    <row r="12" spans="1:7" ht="13.5" customHeight="1" x14ac:dyDescent="0.25">
      <c r="A12" s="71"/>
      <c r="B12" s="72"/>
      <c r="C12" s="72"/>
      <c r="D12" s="72"/>
      <c r="E12" s="73"/>
      <c r="F12" s="73"/>
      <c r="G12" s="74"/>
    </row>
    <row r="13" spans="1:7" ht="23.25" customHeight="1" x14ac:dyDescent="0.25">
      <c r="A13" s="75" t="s">
        <v>44</v>
      </c>
      <c r="B13" s="87">
        <v>44651</v>
      </c>
      <c r="C13" s="72"/>
      <c r="D13" s="84"/>
      <c r="E13" s="85"/>
      <c r="F13" s="73"/>
      <c r="G13" s="74"/>
    </row>
    <row r="14" spans="1:7" ht="17.100000000000001" customHeight="1" x14ac:dyDescent="0.25">
      <c r="A14" s="75"/>
      <c r="B14" s="72"/>
      <c r="C14" s="72"/>
      <c r="D14" s="77"/>
      <c r="E14" s="72"/>
      <c r="F14" s="73"/>
      <c r="G14" s="74"/>
    </row>
    <row r="15" spans="1:7" ht="17.100000000000001" customHeight="1" x14ac:dyDescent="0.25">
      <c r="A15" s="75" t="s">
        <v>45</v>
      </c>
      <c r="B15" s="79" t="s">
        <v>71</v>
      </c>
      <c r="C15" s="72"/>
      <c r="D15" s="84"/>
      <c r="E15" s="85"/>
      <c r="F15" s="73"/>
      <c r="G15" s="74"/>
    </row>
    <row r="16" spans="1:7" ht="17.100000000000001" customHeight="1" x14ac:dyDescent="0.25">
      <c r="A16" s="75" t="s">
        <v>47</v>
      </c>
      <c r="B16" s="79">
        <v>12345678</v>
      </c>
      <c r="C16" s="72"/>
      <c r="D16" s="72"/>
      <c r="E16" s="73"/>
      <c r="F16" s="73"/>
      <c r="G16" s="74"/>
    </row>
    <row r="17" spans="1:8" x14ac:dyDescent="0.25">
      <c r="A17" s="105" t="s">
        <v>89</v>
      </c>
      <c r="B17" s="106" t="s">
        <v>91</v>
      </c>
      <c r="C17" s="72"/>
      <c r="D17" s="77" t="s">
        <v>46</v>
      </c>
      <c r="E17" s="78" t="s">
        <v>75</v>
      </c>
      <c r="F17" s="76"/>
      <c r="G17" s="74"/>
    </row>
    <row r="18" spans="1:8" ht="17.100000000000001" customHeight="1" x14ac:dyDescent="0.25">
      <c r="A18" s="80"/>
      <c r="B18" s="81"/>
      <c r="C18" s="81"/>
      <c r="D18" s="81"/>
      <c r="E18" s="82"/>
      <c r="F18" s="82"/>
      <c r="G18" s="83"/>
    </row>
    <row r="19" spans="1:8" ht="17.100000000000001" customHeight="1" x14ac:dyDescent="0.25">
      <c r="A19" s="40"/>
      <c r="B19" s="35"/>
      <c r="C19" s="35"/>
      <c r="D19" s="35"/>
      <c r="E19" s="5"/>
      <c r="F19" s="5"/>
      <c r="G19" s="5"/>
    </row>
    <row r="20" spans="1:8" ht="17.100000000000001" hidden="1" customHeight="1" x14ac:dyDescent="0.25">
      <c r="A20" s="29"/>
      <c r="B20" s="35"/>
      <c r="C20" s="35"/>
      <c r="D20" s="35"/>
      <c r="E20" s="5"/>
      <c r="F20" s="5"/>
    </row>
    <row r="21" spans="1:8" ht="25.5" customHeight="1" x14ac:dyDescent="0.25">
      <c r="A21" s="29" t="s">
        <v>2</v>
      </c>
      <c r="B21" s="35"/>
      <c r="C21" s="34" t="s">
        <v>2</v>
      </c>
      <c r="D21" s="41" t="s">
        <v>48</v>
      </c>
    </row>
    <row r="22" spans="1:8" ht="9" customHeight="1" x14ac:dyDescent="0.25"/>
    <row r="23" spans="1:8" ht="21" x14ac:dyDescent="0.25">
      <c r="A23" s="42"/>
      <c r="B23" s="138" t="s">
        <v>18</v>
      </c>
      <c r="C23" s="138"/>
      <c r="D23" s="42" t="s">
        <v>49</v>
      </c>
      <c r="E23" s="42" t="s">
        <v>50</v>
      </c>
      <c r="F23" s="42" t="s">
        <v>51</v>
      </c>
      <c r="G23" s="42" t="s">
        <v>77</v>
      </c>
      <c r="H23" s="1" t="s">
        <v>52</v>
      </c>
    </row>
    <row r="24" spans="1:8" ht="24.75" customHeight="1" x14ac:dyDescent="0.25">
      <c r="A24" s="42"/>
      <c r="B24" s="89" t="s">
        <v>135</v>
      </c>
      <c r="C24" s="44"/>
      <c r="D24" s="45" t="s">
        <v>72</v>
      </c>
      <c r="E24" s="46">
        <v>133.97999999999999</v>
      </c>
      <c r="F24" s="46">
        <v>12.18</v>
      </c>
      <c r="G24" s="46">
        <f>E24-F24</f>
        <v>121.79999999999998</v>
      </c>
      <c r="H24" s="1" t="s">
        <v>53</v>
      </c>
    </row>
    <row r="25" spans="1:8" ht="24.75" customHeight="1" x14ac:dyDescent="0.25">
      <c r="A25" s="42"/>
      <c r="B25" s="89" t="s">
        <v>136</v>
      </c>
      <c r="C25" s="44"/>
      <c r="D25" s="48" t="s">
        <v>72</v>
      </c>
      <c r="E25" s="46">
        <v>138</v>
      </c>
      <c r="F25" s="46">
        <v>12.55</v>
      </c>
      <c r="G25" s="46">
        <f>E25-F25</f>
        <v>125.45</v>
      </c>
      <c r="H25" s="1" t="s">
        <v>54</v>
      </c>
    </row>
    <row r="26" spans="1:8" ht="24.75" customHeight="1" x14ac:dyDescent="0.25">
      <c r="A26" s="42"/>
      <c r="B26" s="43" t="s">
        <v>79</v>
      </c>
      <c r="C26" s="44"/>
      <c r="D26" s="48" t="s">
        <v>72</v>
      </c>
      <c r="E26" s="46">
        <v>59.95</v>
      </c>
      <c r="F26" s="46">
        <v>0</v>
      </c>
      <c r="G26" s="46">
        <f>E26-F26</f>
        <v>59.95</v>
      </c>
      <c r="H26" s="1" t="s">
        <v>55</v>
      </c>
    </row>
    <row r="27" spans="1:8" ht="24.75" customHeight="1" x14ac:dyDescent="0.25">
      <c r="A27" s="42"/>
      <c r="B27" s="47"/>
      <c r="C27" s="44"/>
      <c r="D27" s="48"/>
      <c r="E27" s="46"/>
      <c r="F27" s="46"/>
      <c r="G27" s="46">
        <f>E27-F27</f>
        <v>0</v>
      </c>
      <c r="H27" s="1" t="s">
        <v>13</v>
      </c>
    </row>
    <row r="28" spans="1:8" ht="24.75" customHeight="1" x14ac:dyDescent="0.25">
      <c r="A28" s="49"/>
      <c r="B28" s="50" t="s">
        <v>56</v>
      </c>
      <c r="C28" s="51"/>
      <c r="D28" s="52" t="s">
        <v>2</v>
      </c>
      <c r="E28" s="53">
        <f>SUM(E24:E27)</f>
        <v>331.93</v>
      </c>
      <c r="F28" s="54">
        <f>SUM(F24:F27)</f>
        <v>24.73</v>
      </c>
      <c r="G28" s="54">
        <f>E28-F28</f>
        <v>307.2</v>
      </c>
      <c r="H28" s="1" t="s">
        <v>57</v>
      </c>
    </row>
    <row r="29" spans="1:8" x14ac:dyDescent="0.25">
      <c r="H29" s="1" t="s">
        <v>80</v>
      </c>
    </row>
    <row r="31" spans="1:8" ht="20.100000000000001" customHeight="1" x14ac:dyDescent="0.25">
      <c r="A31" s="101" t="s">
        <v>83</v>
      </c>
      <c r="C31" s="132"/>
      <c r="D31" s="139"/>
      <c r="E31" s="55" t="s">
        <v>58</v>
      </c>
      <c r="F31" s="56"/>
    </row>
    <row r="32" spans="1:8" x14ac:dyDescent="0.25">
      <c r="E32" s="57"/>
    </row>
    <row r="33" spans="1:7" x14ac:dyDescent="0.25">
      <c r="E33" s="57"/>
    </row>
    <row r="34" spans="1:7" ht="20.100000000000001" customHeight="1" x14ac:dyDescent="0.25">
      <c r="A34" s="131" t="s">
        <v>59</v>
      </c>
      <c r="B34" s="131"/>
      <c r="C34" s="132"/>
      <c r="D34" s="133"/>
      <c r="E34" s="59" t="s">
        <v>58</v>
      </c>
      <c r="F34" s="56"/>
    </row>
    <row r="35" spans="1:7" ht="20.100000000000001" customHeight="1" x14ac:dyDescent="0.25">
      <c r="A35" s="58"/>
      <c r="B35" s="58"/>
      <c r="C35" s="60"/>
      <c r="D35" s="60"/>
      <c r="E35" s="59"/>
      <c r="F35" s="35"/>
    </row>
    <row r="36" spans="1:7" ht="20.100000000000001" customHeight="1" x14ac:dyDescent="0.25">
      <c r="A36" s="131" t="s">
        <v>60</v>
      </c>
      <c r="B36" s="131"/>
      <c r="C36" s="134"/>
      <c r="D36" s="135"/>
      <c r="E36" s="55" t="s">
        <v>58</v>
      </c>
      <c r="F36" s="56"/>
    </row>
    <row r="37" spans="1:7" ht="20.100000000000001" hidden="1" customHeight="1" x14ac:dyDescent="0.25">
      <c r="A37" s="58"/>
      <c r="B37" s="58"/>
      <c r="C37" s="35"/>
      <c r="D37" s="35"/>
      <c r="E37" s="59"/>
      <c r="F37" s="35"/>
    </row>
    <row r="38" spans="1:7" ht="20.100000000000001" customHeight="1" x14ac:dyDescent="0.25">
      <c r="A38" s="58"/>
      <c r="B38" s="58"/>
      <c r="C38" s="35"/>
      <c r="D38" s="35"/>
      <c r="E38" s="57"/>
    </row>
    <row r="39" spans="1:7" x14ac:dyDescent="0.25">
      <c r="A39" s="61" t="s">
        <v>61</v>
      </c>
      <c r="E39" s="57"/>
    </row>
    <row r="40" spans="1:7" x14ac:dyDescent="0.25">
      <c r="A40" s="62" t="s">
        <v>62</v>
      </c>
      <c r="B40" s="27"/>
      <c r="C40" s="63"/>
      <c r="D40" s="64"/>
      <c r="E40" s="59" t="s">
        <v>44</v>
      </c>
      <c r="F40" s="56"/>
    </row>
    <row r="41" spans="1:7" x14ac:dyDescent="0.25">
      <c r="A41" s="62" t="s">
        <v>63</v>
      </c>
      <c r="B41" s="27"/>
      <c r="C41" s="63"/>
      <c r="D41" s="64"/>
      <c r="F41" s="29"/>
      <c r="G41" s="35"/>
    </row>
  </sheetData>
  <mergeCells count="8">
    <mergeCell ref="A34:B34"/>
    <mergeCell ref="C34:D34"/>
    <mergeCell ref="A36:B36"/>
    <mergeCell ref="C36:D36"/>
    <mergeCell ref="A1:F1"/>
    <mergeCell ref="A3:F3"/>
    <mergeCell ref="B23:C23"/>
    <mergeCell ref="C31:D31"/>
  </mergeCells>
  <phoneticPr fontId="13" type="noConversion"/>
  <dataValidations count="1">
    <dataValidation type="list" allowBlank="1" showInputMessage="1" showErrorMessage="1" sqref="A24:A27">
      <formula1>$H$23:$H$28</formula1>
    </dataValidation>
  </dataValidations>
  <printOptions horizontalCentered="1"/>
  <pageMargins left="0.17" right="0.19" top="0.44" bottom="0.34" header="0.27" footer="0.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L15" sqref="L15"/>
    </sheetView>
  </sheetViews>
  <sheetFormatPr defaultColWidth="9.109375" defaultRowHeight="13.2" x14ac:dyDescent="0.25"/>
  <cols>
    <col min="1" max="1" width="14.5546875" style="1" customWidth="1"/>
    <col min="2" max="2" width="26.109375" style="1" customWidth="1"/>
    <col min="3" max="3" width="9.44140625" style="1" customWidth="1"/>
    <col min="4" max="4" width="12.88671875" style="1" customWidth="1"/>
    <col min="5" max="5" width="15.33203125" style="1" customWidth="1"/>
    <col min="6" max="6" width="11.44140625" style="1" customWidth="1"/>
    <col min="7" max="7" width="10.44140625" style="1" customWidth="1"/>
    <col min="8" max="8" width="9.109375" style="1" hidden="1" customWidth="1"/>
    <col min="9" max="16384" width="9.109375" style="1"/>
  </cols>
  <sheetData>
    <row r="1" spans="1:7" ht="22.8" x14ac:dyDescent="0.4">
      <c r="A1" s="136" t="s">
        <v>70</v>
      </c>
      <c r="B1" s="136"/>
      <c r="C1" s="136"/>
      <c r="D1" s="136"/>
      <c r="E1" s="136"/>
      <c r="F1" s="136"/>
    </row>
    <row r="3" spans="1:7" ht="23.25" customHeight="1" x14ac:dyDescent="0.4">
      <c r="A3" s="137" t="s">
        <v>96</v>
      </c>
      <c r="B3" s="137"/>
      <c r="C3" s="137"/>
      <c r="D3" s="137"/>
      <c r="E3" s="137"/>
      <c r="F3" s="137"/>
    </row>
    <row r="4" spans="1:7" ht="23.25" customHeight="1" x14ac:dyDescent="0.4">
      <c r="A4" s="28"/>
      <c r="B4" s="28"/>
      <c r="C4" s="28"/>
      <c r="D4" s="28"/>
      <c r="E4" s="28"/>
      <c r="F4" s="7"/>
    </row>
    <row r="5" spans="1:7" ht="17.100000000000001" customHeight="1" x14ac:dyDescent="0.25">
      <c r="A5" s="29" t="s">
        <v>37</v>
      </c>
      <c r="B5" s="30" t="s">
        <v>1</v>
      </c>
      <c r="C5" s="31"/>
      <c r="D5" s="32"/>
      <c r="E5" s="33"/>
      <c r="F5" s="5"/>
      <c r="G5" s="5"/>
    </row>
    <row r="6" spans="1:7" ht="17.100000000000001" customHeight="1" x14ac:dyDescent="0.25">
      <c r="A6" s="29"/>
      <c r="B6" s="34"/>
      <c r="C6" s="35"/>
      <c r="D6" s="35"/>
      <c r="E6" s="5"/>
      <c r="F6" s="5"/>
      <c r="G6" s="5"/>
    </row>
    <row r="7" spans="1:7" ht="17.100000000000001" customHeight="1" x14ac:dyDescent="0.25">
      <c r="A7" s="29" t="s">
        <v>64</v>
      </c>
      <c r="B7" s="30" t="s">
        <v>73</v>
      </c>
      <c r="C7" s="31"/>
      <c r="D7" s="32"/>
      <c r="E7" s="33"/>
      <c r="F7" s="5"/>
      <c r="G7" s="5"/>
    </row>
    <row r="8" spans="1:7" ht="17.100000000000001" customHeight="1" x14ac:dyDescent="0.25">
      <c r="A8" s="29"/>
      <c r="B8" s="35"/>
      <c r="C8" s="35"/>
      <c r="D8" s="35"/>
      <c r="E8" s="5"/>
      <c r="F8" s="5"/>
    </row>
    <row r="9" spans="1:7" ht="17.100000000000001" customHeight="1" x14ac:dyDescent="0.25">
      <c r="A9" s="29"/>
      <c r="B9" s="35"/>
      <c r="C9" s="35"/>
      <c r="D9" s="36" t="s">
        <v>39</v>
      </c>
      <c r="E9" s="37"/>
      <c r="F9" s="5"/>
    </row>
    <row r="10" spans="1:7" ht="17.100000000000001" customHeight="1" x14ac:dyDescent="0.25">
      <c r="A10" s="29" t="s">
        <v>26</v>
      </c>
      <c r="B10" s="56" t="s">
        <v>74</v>
      </c>
      <c r="C10" s="35"/>
      <c r="D10" s="29" t="s">
        <v>40</v>
      </c>
      <c r="E10" s="38" t="s">
        <v>41</v>
      </c>
      <c r="F10" s="29" t="s">
        <v>2</v>
      </c>
      <c r="G10" s="5" t="s">
        <v>2</v>
      </c>
    </row>
    <row r="11" spans="1:7" ht="11.25" customHeight="1" x14ac:dyDescent="0.25">
      <c r="A11" s="29"/>
      <c r="B11" s="35"/>
      <c r="C11" s="35"/>
      <c r="D11" s="29"/>
      <c r="E11" s="39" t="s">
        <v>42</v>
      </c>
      <c r="F11" s="29"/>
      <c r="G11" s="5"/>
    </row>
    <row r="12" spans="1:7" ht="17.100000000000001" customHeight="1" x14ac:dyDescent="0.25">
      <c r="A12" s="29"/>
      <c r="B12" s="35"/>
      <c r="C12" s="35"/>
      <c r="D12" s="35"/>
      <c r="E12" s="29" t="s">
        <v>2</v>
      </c>
      <c r="F12" s="5"/>
    </row>
    <row r="13" spans="1:7" ht="17.100000000000001" customHeight="1" x14ac:dyDescent="0.25">
      <c r="A13" s="67" t="s">
        <v>43</v>
      </c>
      <c r="B13" s="68"/>
      <c r="C13" s="68"/>
      <c r="D13" s="68"/>
      <c r="E13" s="69"/>
      <c r="F13" s="69"/>
      <c r="G13" s="70"/>
    </row>
    <row r="14" spans="1:7" ht="17.100000000000001" customHeight="1" x14ac:dyDescent="0.25">
      <c r="A14" s="71"/>
      <c r="B14" s="72"/>
      <c r="C14" s="72"/>
      <c r="D14" s="72"/>
      <c r="E14" s="73"/>
      <c r="F14" s="73"/>
      <c r="G14" s="74"/>
    </row>
    <row r="15" spans="1:7" ht="31.2" x14ac:dyDescent="0.25">
      <c r="A15" s="103" t="s">
        <v>85</v>
      </c>
      <c r="B15" s="87">
        <v>44651</v>
      </c>
      <c r="C15" s="72"/>
      <c r="D15" s="104" t="s">
        <v>87</v>
      </c>
      <c r="E15" s="88" t="s">
        <v>2</v>
      </c>
      <c r="F15" s="76"/>
      <c r="G15" s="74"/>
    </row>
    <row r="16" spans="1:7" ht="17.100000000000001" customHeight="1" x14ac:dyDescent="0.25">
      <c r="A16" s="75"/>
      <c r="B16" s="72"/>
      <c r="C16" s="72"/>
      <c r="D16" s="72"/>
      <c r="E16" s="73"/>
      <c r="F16" s="73"/>
      <c r="G16" s="74"/>
    </row>
    <row r="17" spans="1:8" ht="31.2" x14ac:dyDescent="0.25">
      <c r="A17" s="75" t="s">
        <v>45</v>
      </c>
      <c r="B17" s="79" t="s">
        <v>76</v>
      </c>
      <c r="C17" s="72"/>
      <c r="D17" s="104" t="s">
        <v>86</v>
      </c>
      <c r="E17" s="88" t="s">
        <v>2</v>
      </c>
      <c r="F17" s="76"/>
      <c r="G17" s="74"/>
    </row>
    <row r="18" spans="1:8" ht="17.100000000000001" customHeight="1" x14ac:dyDescent="0.25">
      <c r="A18" s="75" t="s">
        <v>47</v>
      </c>
      <c r="B18" s="79">
        <v>987654321</v>
      </c>
      <c r="C18" s="72"/>
      <c r="D18" s="72"/>
      <c r="E18" s="73"/>
      <c r="F18" s="73"/>
      <c r="G18" s="74"/>
    </row>
    <row r="19" spans="1:8" x14ac:dyDescent="0.25">
      <c r="A19" s="105" t="s">
        <v>89</v>
      </c>
      <c r="B19" s="106" t="s">
        <v>90</v>
      </c>
      <c r="C19" s="72"/>
      <c r="D19" s="77" t="s">
        <v>46</v>
      </c>
      <c r="E19" s="78" t="s">
        <v>75</v>
      </c>
      <c r="F19" s="76"/>
      <c r="G19" s="74"/>
    </row>
    <row r="20" spans="1:8" ht="17.100000000000001" customHeight="1" x14ac:dyDescent="0.25">
      <c r="A20" s="80"/>
      <c r="B20" s="81"/>
      <c r="C20" s="81"/>
      <c r="D20" s="81"/>
      <c r="E20" s="82"/>
      <c r="F20" s="82"/>
      <c r="G20" s="83"/>
    </row>
    <row r="21" spans="1:8" ht="17.100000000000001" customHeight="1" x14ac:dyDescent="0.25">
      <c r="A21" s="40"/>
      <c r="B21" s="35"/>
      <c r="C21" s="35"/>
      <c r="D21" s="35"/>
      <c r="E21" s="5"/>
      <c r="F21" s="5"/>
      <c r="G21" s="5"/>
    </row>
    <row r="22" spans="1:8" ht="17.100000000000001" hidden="1" customHeight="1" x14ac:dyDescent="0.25">
      <c r="A22" s="29"/>
      <c r="B22" s="35"/>
      <c r="C22" s="35"/>
      <c r="D22" s="35"/>
      <c r="E22" s="5"/>
      <c r="F22" s="5"/>
    </row>
    <row r="23" spans="1:8" ht="25.5" customHeight="1" x14ac:dyDescent="0.25">
      <c r="A23" s="29" t="s">
        <v>2</v>
      </c>
      <c r="B23" s="35"/>
      <c r="C23" s="34" t="s">
        <v>2</v>
      </c>
      <c r="D23" s="41" t="s">
        <v>48</v>
      </c>
    </row>
    <row r="24" spans="1:8" ht="9" customHeight="1" x14ac:dyDescent="0.25"/>
    <row r="25" spans="1:8" ht="21" x14ac:dyDescent="0.25">
      <c r="A25" s="42"/>
      <c r="B25" s="138" t="s">
        <v>18</v>
      </c>
      <c r="C25" s="138"/>
      <c r="D25" s="42" t="s">
        <v>49</v>
      </c>
      <c r="E25" s="42" t="s">
        <v>50</v>
      </c>
      <c r="F25" s="42" t="s">
        <v>51</v>
      </c>
      <c r="G25" s="42" t="s">
        <v>77</v>
      </c>
      <c r="H25" s="1" t="s">
        <v>52</v>
      </c>
    </row>
    <row r="26" spans="1:8" ht="24.75" customHeight="1" x14ac:dyDescent="0.25">
      <c r="A26" s="42"/>
      <c r="B26" s="43" t="s">
        <v>78</v>
      </c>
      <c r="C26" s="44"/>
      <c r="D26" s="45" t="s">
        <v>72</v>
      </c>
      <c r="E26" s="46">
        <v>3295</v>
      </c>
      <c r="F26" s="46">
        <v>0</v>
      </c>
      <c r="G26" s="46">
        <f>E26-F26</f>
        <v>3295</v>
      </c>
      <c r="H26" s="1" t="s">
        <v>53</v>
      </c>
    </row>
    <row r="27" spans="1:8" ht="24.75" customHeight="1" x14ac:dyDescent="0.25">
      <c r="A27" s="42"/>
      <c r="B27" s="47"/>
      <c r="C27" s="44"/>
      <c r="D27" s="48" t="s">
        <v>2</v>
      </c>
      <c r="E27" s="46"/>
      <c r="F27" s="46"/>
      <c r="G27" s="46">
        <f>E27-F27</f>
        <v>0</v>
      </c>
      <c r="H27" s="1" t="s">
        <v>54</v>
      </c>
    </row>
    <row r="28" spans="1:8" ht="24.75" customHeight="1" x14ac:dyDescent="0.25">
      <c r="A28" s="42"/>
      <c r="B28" s="47"/>
      <c r="C28" s="44"/>
      <c r="D28" s="48" t="s">
        <v>2</v>
      </c>
      <c r="E28" s="46"/>
      <c r="F28" s="46"/>
      <c r="G28" s="46">
        <f>E28-F28</f>
        <v>0</v>
      </c>
      <c r="H28" s="1" t="s">
        <v>55</v>
      </c>
    </row>
    <row r="29" spans="1:8" ht="24.75" customHeight="1" x14ac:dyDescent="0.25">
      <c r="A29" s="42"/>
      <c r="B29" s="47"/>
      <c r="C29" s="44"/>
      <c r="D29" s="48"/>
      <c r="E29" s="46"/>
      <c r="F29" s="46"/>
      <c r="G29" s="46">
        <f>E29-F29</f>
        <v>0</v>
      </c>
      <c r="H29" s="1" t="s">
        <v>13</v>
      </c>
    </row>
    <row r="30" spans="1:8" ht="24.75" customHeight="1" x14ac:dyDescent="0.25">
      <c r="A30" s="49"/>
      <c r="B30" s="50" t="s">
        <v>56</v>
      </c>
      <c r="C30" s="51"/>
      <c r="D30" s="52" t="s">
        <v>2</v>
      </c>
      <c r="E30" s="53">
        <f>SUM(E26:E29)</f>
        <v>3295</v>
      </c>
      <c r="F30" s="54">
        <f>SUM(F26:F29)</f>
        <v>0</v>
      </c>
      <c r="G30" s="54">
        <f>E30-F30</f>
        <v>3295</v>
      </c>
      <c r="H30" s="1" t="s">
        <v>57</v>
      </c>
    </row>
    <row r="33" spans="1:7" ht="20.100000000000001" customHeight="1" x14ac:dyDescent="0.25">
      <c r="A33" s="101" t="s">
        <v>83</v>
      </c>
      <c r="C33" s="132"/>
      <c r="D33" s="139"/>
      <c r="E33" s="55" t="s">
        <v>58</v>
      </c>
      <c r="F33" s="56"/>
    </row>
    <row r="34" spans="1:7" x14ac:dyDescent="0.25">
      <c r="E34" s="57"/>
    </row>
    <row r="35" spans="1:7" x14ac:dyDescent="0.25">
      <c r="E35" s="57"/>
    </row>
    <row r="36" spans="1:7" ht="20.100000000000001" customHeight="1" x14ac:dyDescent="0.25">
      <c r="A36" s="131" t="s">
        <v>59</v>
      </c>
      <c r="B36" s="131"/>
      <c r="C36" s="132"/>
      <c r="D36" s="133"/>
      <c r="E36" s="59" t="s">
        <v>58</v>
      </c>
      <c r="F36" s="56"/>
    </row>
    <row r="37" spans="1:7" ht="20.100000000000001" customHeight="1" x14ac:dyDescent="0.25">
      <c r="A37" s="58"/>
      <c r="B37" s="58"/>
      <c r="C37" s="60"/>
      <c r="D37" s="60"/>
      <c r="E37" s="59"/>
      <c r="F37" s="35"/>
    </row>
    <row r="38" spans="1:7" ht="20.100000000000001" customHeight="1" x14ac:dyDescent="0.25">
      <c r="A38" s="131" t="s">
        <v>60</v>
      </c>
      <c r="B38" s="131"/>
      <c r="C38" s="134"/>
      <c r="D38" s="135"/>
      <c r="E38" s="55" t="s">
        <v>58</v>
      </c>
      <c r="F38" s="56"/>
    </row>
    <row r="39" spans="1:7" ht="20.100000000000001" hidden="1" customHeight="1" x14ac:dyDescent="0.25">
      <c r="A39" s="58"/>
      <c r="B39" s="58"/>
      <c r="C39" s="35"/>
      <c r="D39" s="35"/>
      <c r="E39" s="59"/>
      <c r="F39" s="35"/>
    </row>
    <row r="40" spans="1:7" ht="20.100000000000001" customHeight="1" x14ac:dyDescent="0.25">
      <c r="A40" s="58"/>
      <c r="B40" s="58"/>
      <c r="C40" s="35"/>
      <c r="D40" s="35"/>
      <c r="E40" s="57"/>
    </row>
    <row r="41" spans="1:7" x14ac:dyDescent="0.25">
      <c r="A41" s="61" t="s">
        <v>61</v>
      </c>
      <c r="E41" s="57"/>
    </row>
    <row r="42" spans="1:7" x14ac:dyDescent="0.25">
      <c r="A42" s="62" t="s">
        <v>62</v>
      </c>
      <c r="B42" s="27"/>
      <c r="C42" s="63"/>
      <c r="D42" s="64"/>
      <c r="E42" s="59" t="s">
        <v>44</v>
      </c>
      <c r="F42" s="56"/>
    </row>
    <row r="43" spans="1:7" x14ac:dyDescent="0.25">
      <c r="A43" s="62" t="s">
        <v>63</v>
      </c>
      <c r="B43" s="27"/>
      <c r="C43" s="63"/>
      <c r="D43" s="64"/>
      <c r="F43" s="29"/>
      <c r="G43" s="35"/>
    </row>
  </sheetData>
  <mergeCells count="8">
    <mergeCell ref="A3:F3"/>
    <mergeCell ref="A1:F1"/>
    <mergeCell ref="B25:C25"/>
    <mergeCell ref="A38:B38"/>
    <mergeCell ref="A36:B36"/>
    <mergeCell ref="C33:D33"/>
    <mergeCell ref="C36:D36"/>
    <mergeCell ref="C38:D38"/>
  </mergeCells>
  <phoneticPr fontId="13" type="noConversion"/>
  <dataValidations count="1">
    <dataValidation type="list" allowBlank="1" showInputMessage="1" showErrorMessage="1" sqref="A26:A29">
      <formula1>$H$25:$H$30</formula1>
    </dataValidation>
  </dataValidations>
  <printOptions horizontalCentered="1"/>
  <pageMargins left="0.18" right="0.17" top="0.47" bottom="0.34" header="0.27"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MDBA Reconciliation template</vt:lpstr>
      <vt:lpstr>Instructions-MDBA claims </vt:lpstr>
      <vt:lpstr> Template for reimbursement</vt:lpstr>
      <vt:lpstr>Template for 3rd party payment</vt:lpstr>
      <vt:lpstr>' Template for reimbursement'!Print_Area</vt:lpstr>
      <vt:lpstr>'MDBA Reconciliation template'!Print_Area</vt:lpstr>
      <vt:lpstr>'Template for 3rd party payment'!Print_Area</vt:lpstr>
    </vt:vector>
  </TitlesOfParts>
  <Company>SDS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Newman</dc:creator>
  <cp:lastModifiedBy>Jason Ferguson</cp:lastModifiedBy>
  <cp:lastPrinted>2013-07-31T23:38:58Z</cp:lastPrinted>
  <dcterms:created xsi:type="dcterms:W3CDTF">2007-06-18T23:30:39Z</dcterms:created>
  <dcterms:modified xsi:type="dcterms:W3CDTF">2022-11-03T23:24:43Z</dcterms:modified>
</cp:coreProperties>
</file>